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0" windowWidth="14670" windowHeight="11565" tabRatio="605"/>
  </bookViews>
  <sheets>
    <sheet name="Table 1A" sheetId="2" r:id="rId1"/>
    <sheet name="Table1B" sheetId="3" r:id="rId2"/>
  </sheets>
  <definedNames>
    <definedName name="_xlnm.Print_Area" localSheetId="0">'Table 1A'!$A$1:$O$66</definedName>
  </definedNames>
  <calcPr calcId="145621"/>
</workbook>
</file>

<file path=xl/calcChain.xml><?xml version="1.0" encoding="utf-8"?>
<calcChain xmlns="http://schemas.openxmlformats.org/spreadsheetml/2006/main">
  <c r="G6" i="3" l="1"/>
  <c r="L5" i="2"/>
  <c r="H5" i="2"/>
  <c r="D5" i="2"/>
  <c r="D4" i="2"/>
  <c r="B1" i="2"/>
  <c r="N34" i="2" l="1"/>
  <c r="F34" i="2"/>
  <c r="N9" i="2"/>
  <c r="J33" i="2"/>
  <c r="F7" i="2"/>
  <c r="N38" i="2"/>
  <c r="F36" i="2"/>
  <c r="F35" i="2"/>
  <c r="N30" i="2"/>
  <c r="F28" i="2"/>
  <c r="F27" i="2"/>
  <c r="F17" i="2"/>
  <c r="J38" i="2"/>
  <c r="N37" i="2"/>
  <c r="J30" i="2"/>
  <c r="N29" i="2"/>
  <c r="J9" i="2"/>
  <c r="N8" i="2"/>
  <c r="F40" i="2"/>
  <c r="F39" i="2"/>
  <c r="F38" i="2"/>
  <c r="J37" i="2"/>
  <c r="F32" i="2"/>
  <c r="F31" i="2"/>
  <c r="F30" i="2"/>
  <c r="J29" i="2"/>
  <c r="F9" i="2"/>
  <c r="J8" i="2"/>
  <c r="J34" i="2"/>
  <c r="N33" i="2"/>
  <c r="F13" i="2"/>
  <c r="J11" i="2"/>
  <c r="F6" i="3"/>
  <c r="J17" i="2"/>
  <c r="J32" i="2"/>
  <c r="J28" i="2"/>
  <c r="F18" i="2"/>
  <c r="N15" i="2"/>
  <c r="F14" i="2"/>
  <c r="N12" i="2"/>
  <c r="F10" i="2"/>
  <c r="J7" i="2"/>
  <c r="J39" i="2"/>
  <c r="F37" i="2"/>
  <c r="J35" i="2"/>
  <c r="F33" i="2"/>
  <c r="J31" i="2"/>
  <c r="F29" i="2"/>
  <c r="J27" i="2"/>
  <c r="N17" i="2"/>
  <c r="J15" i="2"/>
  <c r="J14" i="2"/>
  <c r="N13" i="2"/>
  <c r="J12" i="2"/>
  <c r="F8" i="2"/>
  <c r="J40" i="2"/>
  <c r="J36" i="2"/>
  <c r="F11" i="2"/>
  <c r="J18" i="2"/>
  <c r="F15" i="2"/>
  <c r="J13" i="2"/>
  <c r="F12" i="2"/>
  <c r="J10" i="2"/>
  <c r="N39" i="2"/>
  <c r="N35" i="2"/>
  <c r="N31" i="2"/>
  <c r="N27" i="2"/>
  <c r="N18" i="2"/>
  <c r="N10" i="2"/>
  <c r="D6" i="3"/>
  <c r="E6" i="3"/>
  <c r="N40" i="2"/>
  <c r="N36" i="2"/>
  <c r="N32" i="2"/>
  <c r="N28" i="2"/>
  <c r="N14" i="2"/>
  <c r="N11" i="2"/>
  <c r="N7" i="2"/>
  <c r="F21" i="2" l="1"/>
  <c r="N21" i="2"/>
  <c r="J21" i="2"/>
  <c r="F22" i="2"/>
  <c r="N22" i="2"/>
  <c r="F23" i="2"/>
  <c r="J22" i="2"/>
  <c r="N23" i="2"/>
  <c r="J23" i="2"/>
</calcChain>
</file>

<file path=xl/sharedStrings.xml><?xml version="1.0" encoding="utf-8"?>
<sst xmlns="http://schemas.openxmlformats.org/spreadsheetml/2006/main" count="297" uniqueCount="58">
  <si>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</si>
  <si>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</si>
  <si>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</si>
  <si>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</si>
  <si>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</si>
  <si>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</si>
  <si>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</si>
  <si>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</si>
  <si>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</si>
  <si>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</si>
  <si>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</si>
  <si>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</si>
  <si>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</si>
  <si>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</si>
  <si>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</si>
  <si>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  <charset val="136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</si>
  <si>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月</t>
    </r>
  </si>
  <si>
    <r>
      <t xml:space="preserve">M1 -- </t>
    </r>
    <r>
      <rPr>
        <sz val="10"/>
        <rFont val="細明體"/>
        <family val="3"/>
        <charset val="136"/>
      </rPr>
      <t>港元</t>
    </r>
  </si>
  <si>
    <r>
      <t xml:space="preserve">      </t>
    </r>
    <r>
      <rPr>
        <sz val="10"/>
        <rFont val="細明體"/>
        <family val="3"/>
        <charset val="136"/>
      </rPr>
      <t>外幣</t>
    </r>
  </si>
  <si>
    <r>
      <t xml:space="preserve">      </t>
    </r>
    <r>
      <rPr>
        <sz val="10"/>
        <rFont val="細明體"/>
        <family val="3"/>
        <charset val="136"/>
      </rPr>
      <t>總計</t>
    </r>
  </si>
  <si>
    <r>
      <t xml:space="preserve">M2 --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</si>
  <si>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  <charset val="136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</si>
  <si>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</si>
  <si>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  <charset val="136"/>
      </rPr>
      <t>公眾持有的紙幣及硬幣</t>
    </r>
  </si>
  <si>
    <r>
      <t>季節性調整貨幣供應量</t>
    </r>
    <r>
      <rPr>
        <b/>
        <u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</si>
  <si>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</si>
  <si>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  <charset val="136"/>
      </rPr>
      <t>港元活期存款</t>
    </r>
  </si>
  <si>
    <r>
      <t>存款</t>
    </r>
    <r>
      <rPr>
        <b/>
        <u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</si>
  <si>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  <charset val="136"/>
      </rPr>
      <t>有限制牌照銀行</t>
    </r>
  </si>
  <si>
    <r>
      <t xml:space="preserve">    </t>
    </r>
    <r>
      <rPr>
        <sz val="10"/>
        <rFont val="細明體"/>
        <family val="3"/>
        <charset val="136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</si>
  <si>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</si>
  <si>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  <charset val="136"/>
      </rPr>
      <t>活期存款</t>
    </r>
  </si>
  <si>
    <r>
      <t xml:space="preserve">    </t>
    </r>
    <r>
      <rPr>
        <sz val="10"/>
        <rFont val="細明體"/>
        <family val="3"/>
        <charset val="136"/>
      </rPr>
      <t>儲蓄存款</t>
    </r>
  </si>
  <si>
    <r>
      <t xml:space="preserve">    </t>
    </r>
    <r>
      <rPr>
        <sz val="10"/>
        <rFont val="細明體"/>
        <family val="3"/>
        <charset val="136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</si>
  <si>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</si>
  <si>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</si>
  <si>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</si>
  <si>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  <charset val="136"/>
      </rPr>
      <t>供香港有形貿易</t>
    </r>
  </si>
  <si>
    <r>
      <t xml:space="preserve">    </t>
    </r>
    <r>
      <rPr>
        <sz val="10"/>
        <rFont val="細明體"/>
        <family val="3"/>
        <charset val="136"/>
      </rPr>
      <t>香港境外商品貿易融資</t>
    </r>
  </si>
  <si>
    <r>
      <t xml:space="preserve">    </t>
    </r>
    <r>
      <rPr>
        <sz val="10"/>
        <rFont val="細明體"/>
        <family val="3"/>
        <charset val="136"/>
      </rPr>
      <t>在香港使用的其他貸款</t>
    </r>
  </si>
  <si>
    <r>
      <t xml:space="preserve">    </t>
    </r>
    <r>
      <rPr>
        <sz val="10"/>
        <rFont val="細明體"/>
        <family val="3"/>
        <charset val="136"/>
      </rPr>
      <t>在香港境外使用的其他貸款</t>
    </r>
  </si>
  <si>
    <r>
      <t xml:space="preserve">*  </t>
    </r>
    <r>
      <rPr>
        <sz val="10"/>
        <rFont val="細明體"/>
        <family val="3"/>
        <charset val="136"/>
      </rPr>
      <t>經調整以不包括外幣掉期存款。</t>
    </r>
  </si>
  <si>
    <r>
      <t xml:space="preserve">@  </t>
    </r>
    <r>
      <rPr>
        <sz val="10"/>
        <rFont val="細明體"/>
        <family val="3"/>
        <charset val="136"/>
      </rPr>
      <t>經調整以包括外幣掉期存款。</t>
    </r>
  </si>
  <si>
    <r>
      <t xml:space="preserve">#  </t>
    </r>
    <r>
      <rPr>
        <sz val="10"/>
        <rFont val="細明體"/>
        <family val="3"/>
        <charset val="136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</si>
  <si>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  <charset val="136"/>
      </rPr>
      <t>由於進位關係，項目相加數額未必等於總額。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</si>
  <si>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</si>
  <si>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</si>
  <si>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  <charset val="136"/>
      </rPr>
      <t>總計</t>
    </r>
  </si>
  <si>
    <t>人民幣存款總計</t>
  </si>
  <si>
    <t>活期存款</t>
    <phoneticPr fontId="22" type="noConversion"/>
  </si>
  <si>
    <t>流通紙幣及硬幣</t>
    <phoneticPr fontId="22" type="noConversion"/>
  </si>
  <si>
    <t>活期及儲蓄存款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</si>
  <si>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持牌銀行</t>
    </r>
    <phoneticPr fontId="22" type="noConversion"/>
  </si>
  <si>
    <t>附表1.2: 人民幣存款及跨境貿易結算統計數字</t>
    <phoneticPr fontId="22" type="noConversion"/>
  </si>
  <si>
    <t>與跨境貿易結算有關的人民幣匯款總額</t>
    <phoneticPr fontId="22" type="noConversion"/>
  </si>
  <si>
    <t>經營人民幣銀行業務的認可機構數目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</si>
  <si>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未能確定使用地方的其他貸款</t>
    </r>
    <phoneticPr fontId="22" type="noConversion"/>
  </si>
  <si>
    <t>-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</si>
</sst>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.00_);_(* \(#,##0.00\);_(* &quot;-&quot;??_);_(@_)"/>
    <numFmt numFmtId="177" formatCode="0.0"/>
    <numFmt numFmtId="178" formatCode="#,##0.0"/>
    <numFmt numFmtId="179" formatCode="General_)"/>
    <numFmt numFmtId="180" formatCode="yyyy&quot;年&quot;m&quot;月&quot;"/>
    <numFmt numFmtId="181" formatCode="_(* #,##0_);_(* \(#,##0\);_(* &quot;-&quot;??_);_(@_)"/>
  </numFmts>
  <fonts count="25" x14ac:knownFonts="1">
    <font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u/>
      <sz val="14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u/>
      <sz val="10"/>
      <name val="細明體"/>
      <family val="3"/>
      <charset val="136"/>
    </font>
    <font>
      <b/>
      <u/>
      <sz val="10"/>
      <color indexed="8"/>
      <name val="細明體"/>
      <family val="3"/>
      <charset val="136"/>
    </font>
    <font>
      <sz val="12"/>
      <name val="細明體"/>
      <family val="3"/>
      <charset val="136"/>
    </font>
    <font>
      <b/>
      <u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3"/>
      <name val="細明體"/>
      <family val="3"/>
      <charset val="136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1" fontId="4" fillId="0" borderId="0" xfId="0" quotePrefix="1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177" fontId="3" fillId="0" borderId="0" xfId="0" quotePrefix="1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left"/>
    </xf>
    <xf numFmtId="1" fontId="3" fillId="0" borderId="0" xfId="0" applyNumberFormat="1" applyFont="1" applyAlignment="1">
      <alignment horizontal="left"/>
    </xf>
    <xf numFmtId="178" fontId="0" fillId="0" borderId="0" xfId="0" applyNumberForma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0" fillId="0" borderId="0" xfId="0" quotePrefix="1" applyNumberFormat="1" applyFont="1" applyAlignment="1">
      <alignment horizontal="left"/>
    </xf>
    <xf numFmtId="0" fontId="11" fillId="0" borderId="0" xfId="0" applyFont="1"/>
    <xf numFmtId="0" fontId="14" fillId="0" borderId="0" xfId="0" quotePrefix="1" applyFont="1" applyAlignment="1">
      <alignment horizontal="centerContinuous"/>
    </xf>
    <xf numFmtId="1" fontId="15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15" fillId="0" borderId="0" xfId="0" quotePrefix="1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179" fontId="19" fillId="0" borderId="0" xfId="0" applyNumberFormat="1" applyFont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/>
    <xf numFmtId="0" fontId="13" fillId="0" borderId="0" xfId="0" applyFont="1"/>
    <xf numFmtId="0" fontId="23" fillId="0" borderId="0" xfId="0" applyFont="1" applyAlignment="1">
      <alignment horizontal="left"/>
    </xf>
    <xf numFmtId="3" fontId="24" fillId="0" borderId="0" xfId="0" applyNumberFormat="1" applyFont="1" applyFill="1"/>
    <xf numFmtId="0" fontId="24" fillId="0" borderId="0" xfId="0" applyFont="1" applyFill="1"/>
    <xf numFmtId="0" fontId="20" fillId="0" borderId="0" xfId="0" applyFont="1" applyFill="1"/>
    <xf numFmtId="180" fontId="7" fillId="0" borderId="0" xfId="0" applyNumberFormat="1" applyFont="1" applyBorder="1"/>
    <xf numFmtId="1" fontId="12" fillId="0" borderId="0" xfId="0" applyNumberFormat="1" applyFont="1" applyAlignment="1">
      <alignment horizontal="centerContinuous"/>
    </xf>
    <xf numFmtId="180" fontId="15" fillId="0" borderId="0" xfId="0" applyNumberFormat="1" applyFont="1" applyFill="1" applyAlignment="1">
      <alignment horizontal="right"/>
    </xf>
    <xf numFmtId="3" fontId="20" fillId="0" borderId="0" xfId="0" applyNumberFormat="1" applyFont="1" applyFill="1"/>
    <xf numFmtId="1" fontId="3" fillId="0" borderId="0" xfId="0" quotePrefix="1" applyNumberFormat="1" applyFont="1" applyFill="1" applyAlignment="1">
      <alignment horizontal="left"/>
    </xf>
    <xf numFmtId="177" fontId="0" fillId="0" borderId="0" xfId="0" applyNumberFormat="1" applyFill="1" applyAlignment="1">
      <alignment horizontal="right"/>
    </xf>
    <xf numFmtId="0" fontId="0" fillId="0" borderId="0" xfId="0" applyFill="1"/>
    <xf numFmtId="181" fontId="20" fillId="0" borderId="0" xfId="1" applyNumberFormat="1" applyFont="1" applyFill="1" applyAlignment="1" applyProtection="1">
      <alignment horizontal="right"/>
    </xf>
    <xf numFmtId="3" fontId="0" fillId="0" borderId="0" xfId="0" applyNumberFormat="1" applyFill="1"/>
    <xf numFmtId="181" fontId="1" fillId="0" borderId="0" xfId="1" applyNumberFormat="1" applyFont="1" applyFill="1" applyAlignment="1" applyProtection="1">
      <alignment horizontal="right"/>
    </xf>
    <xf numFmtId="177" fontId="20" fillId="0" borderId="0" xfId="1" applyNumberFormat="1" applyFont="1" applyFill="1" applyAlignment="1" applyProtection="1">
      <alignment horizontal="right"/>
    </xf>
    <xf numFmtId="177" fontId="20" fillId="0" borderId="0" xfId="1" applyNumberFormat="1" applyFont="1" applyFill="1" applyProtection="1"/>
    <xf numFmtId="177" fontId="20" fillId="0" borderId="0" xfId="1" applyNumberFormat="1" applyFont="1" applyFill="1" applyAlignment="1" applyProtection="1">
      <alignment horizontal="left"/>
    </xf>
    <xf numFmtId="181" fontId="20" fillId="0" borderId="0" xfId="1" applyNumberFormat="1" applyFont="1" applyAlignment="1" applyProtection="1">
      <alignment horizontal="righ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8" fontId="0" fillId="0" borderId="0" xfId="0" quotePrefix="1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0" workbookViewId="0">
      <selection activeCell="B1" sqref="B1"/>
    </sheetView>
  </sheetViews>
  <sheetFormatPr defaultRowHeight="15.75" x14ac:dyDescent="0.25"/>
  <cols>
    <col min="1" max="1" width="5" customWidth="1"/>
    <col min="2" max="2" width="25.25" customWidth="1"/>
    <col min="3" max="4" width="13.625" customWidth="1"/>
    <col min="5" max="5" width="1.625" customWidth="1"/>
    <col min="6" max="6" width="6.5" customWidth="1"/>
    <col min="7" max="7" width="1.625" customWidth="1"/>
    <col min="8" max="8" width="13.625" customWidth="1"/>
    <col min="9" max="9" width="1.625" customWidth="1"/>
    <col min="10" max="10" width="6.75" customWidth="1"/>
    <col min="11" max="11" width="1.625" customWidth="1"/>
    <col min="12" max="12" width="13.625" customWidth="1"/>
    <col min="13" max="13" width="1.625" customWidth="1"/>
    <col min="14" max="14" width="6.25" customWidth="1"/>
    <col min="15" max="15" width="1.75" customWidth="1"/>
    <col min="17" max="17" width="11.875" bestFit="1" customWidth="1"/>
  </cols>
  <sheetData>
    <row r="1" spans="2:17" ht="24" customHeight="1" x14ac:dyDescent="0.3">
      <c r="B1" s="52" t="str">
        <f>"附表1.1："&amp;TEXT(C4,"yyyy年m月")&amp;"香港貨幣統計數字"</f>
        <v>附表1.1：2018年10月香港貨幣統計數字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7" ht="20.100000000000001" customHeight="1" x14ac:dyDescent="0.25">
      <c r="B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x14ac:dyDescent="0.25">
      <c r="B3" s="4" t="s">
        <v>2</v>
      </c>
      <c r="C3" s="4"/>
      <c r="D3" s="31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7" x14ac:dyDescent="0.25">
      <c r="B4" s="7"/>
      <c r="C4" s="51">
        <v>43374</v>
      </c>
      <c r="D4" s="27" t="str">
        <f>"( 與"&amp;TEXT(C4,"yyyy年m月")&amp;"比較之變動百分率 )"</f>
        <v>( 與2018年10月比較之變動百分率 )</v>
      </c>
      <c r="E4" s="14"/>
      <c r="F4" s="15"/>
      <c r="G4" s="15"/>
      <c r="H4" s="14"/>
      <c r="I4" s="14"/>
      <c r="J4" s="15"/>
      <c r="K4" s="15"/>
      <c r="L4" s="14"/>
      <c r="M4" s="14"/>
      <c r="N4" s="16"/>
      <c r="Q4" s="51"/>
    </row>
    <row r="5" spans="2:17" x14ac:dyDescent="0.25">
      <c r="B5" s="32" t="s">
        <v>12</v>
      </c>
      <c r="C5" s="11"/>
      <c r="D5" s="51">
        <f>C4-25</f>
        <v>43349</v>
      </c>
      <c r="E5" s="8"/>
      <c r="F5" s="9"/>
      <c r="G5" s="9"/>
      <c r="H5" s="51">
        <f>C4-89</f>
        <v>43285</v>
      </c>
      <c r="I5" s="8"/>
      <c r="J5" s="21"/>
      <c r="K5" s="21"/>
      <c r="L5" s="51">
        <f>C4-365</f>
        <v>43009</v>
      </c>
      <c r="M5" s="8"/>
      <c r="N5" s="10"/>
    </row>
    <row r="6" spans="2:17" ht="12.95" customHeight="1" x14ac:dyDescent="0.25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7" ht="12.95" customHeight="1" x14ac:dyDescent="0.25">
      <c r="B7" s="6" t="s">
        <v>17</v>
      </c>
      <c r="C7" s="19">
        <v>1603437.21</v>
      </c>
      <c r="D7" s="19">
        <v>1602518.554</v>
      </c>
      <c r="E7" s="23" t="s">
        <v>0</v>
      </c>
      <c r="F7" s="25">
        <f>(C7/D7-1)*100</f>
        <v>5.732576373027598E-2</v>
      </c>
      <c r="G7" s="22" t="s">
        <v>1</v>
      </c>
      <c r="H7" s="19">
        <v>1628415.0490000001</v>
      </c>
      <c r="I7" s="19" t="s">
        <v>0</v>
      </c>
      <c r="J7" s="25">
        <f>($C7/H7-1)*100</f>
        <v>-1.5338742426471041</v>
      </c>
      <c r="K7" s="22" t="s">
        <v>1</v>
      </c>
      <c r="L7" s="19">
        <v>2156977.943</v>
      </c>
      <c r="M7" s="19" t="s">
        <v>0</v>
      </c>
      <c r="N7" s="25">
        <f>($C7/L7-1)*100</f>
        <v>-25.662790609259378</v>
      </c>
      <c r="O7" s="22" t="s">
        <v>1</v>
      </c>
    </row>
    <row r="8" spans="2:17" ht="12.95" customHeight="1" x14ac:dyDescent="0.25">
      <c r="B8" s="5" t="s">
        <v>18</v>
      </c>
      <c r="C8" s="19">
        <v>861698.34100000001</v>
      </c>
      <c r="D8" s="19">
        <v>842905.55200000003</v>
      </c>
      <c r="E8" s="19" t="s">
        <v>0</v>
      </c>
      <c r="F8" s="25">
        <f t="shared" ref="F8:F18" si="0">(C8/D8-1)*100</f>
        <v>2.2295248803865908</v>
      </c>
      <c r="G8" s="22" t="s">
        <v>1</v>
      </c>
      <c r="H8" s="19">
        <v>867827.22100000002</v>
      </c>
      <c r="I8" s="19" t="s">
        <v>0</v>
      </c>
      <c r="J8" s="25">
        <f t="shared" ref="J8:J18" si="1">($C8/H8-1)*100</f>
        <v>-0.70623274445548168</v>
      </c>
      <c r="K8" s="22" t="s">
        <v>1</v>
      </c>
      <c r="L8" s="19">
        <v>840278.946</v>
      </c>
      <c r="M8" s="19" t="s">
        <v>0</v>
      </c>
      <c r="N8" s="25">
        <f t="shared" ref="N8:N18" si="2">($C8/L8-1)*100</f>
        <v>2.5490814808538653</v>
      </c>
      <c r="O8" s="22" t="s">
        <v>1</v>
      </c>
    </row>
    <row r="9" spans="2:17" ht="12.95" customHeight="1" x14ac:dyDescent="0.25">
      <c r="B9" s="5" t="s">
        <v>19</v>
      </c>
      <c r="C9" s="19">
        <v>2465135.551</v>
      </c>
      <c r="D9" s="19">
        <v>2445424.1060000001</v>
      </c>
      <c r="E9" s="19" t="s">
        <v>0</v>
      </c>
      <c r="F9" s="25">
        <f t="shared" si="0"/>
        <v>0.80605425257878061</v>
      </c>
      <c r="G9" s="22" t="s">
        <v>1</v>
      </c>
      <c r="H9" s="19">
        <v>2496242.27</v>
      </c>
      <c r="I9" s="19" t="s">
        <v>0</v>
      </c>
      <c r="J9" s="25">
        <f t="shared" si="1"/>
        <v>-1.2461418258092438</v>
      </c>
      <c r="K9" s="22" t="s">
        <v>1</v>
      </c>
      <c r="L9" s="19">
        <v>2997256.889</v>
      </c>
      <c r="M9" s="19" t="s">
        <v>0</v>
      </c>
      <c r="N9" s="25">
        <f t="shared" si="2"/>
        <v>-17.753611308823658</v>
      </c>
      <c r="O9" s="22" t="s">
        <v>1</v>
      </c>
    </row>
    <row r="10" spans="2:17" ht="12.95" customHeight="1" x14ac:dyDescent="0.25">
      <c r="B10" s="6" t="s">
        <v>20</v>
      </c>
      <c r="C10" s="19">
        <v>7268245.1330000004</v>
      </c>
      <c r="D10" s="19">
        <v>7299267.9759999998</v>
      </c>
      <c r="E10" s="19" t="s">
        <v>0</v>
      </c>
      <c r="F10" s="25">
        <f t="shared" si="0"/>
        <v>-0.42501307120115239</v>
      </c>
      <c r="G10" s="22" t="s">
        <v>1</v>
      </c>
      <c r="H10" s="19">
        <v>7268062.159</v>
      </c>
      <c r="I10" s="19" t="s">
        <v>0</v>
      </c>
      <c r="J10" s="25">
        <f t="shared" si="1"/>
        <v>2.5175073629979394E-3</v>
      </c>
      <c r="K10" s="22" t="s">
        <v>1</v>
      </c>
      <c r="L10" s="19">
        <v>7434076.7079999996</v>
      </c>
      <c r="M10" s="19" t="s">
        <v>0</v>
      </c>
      <c r="N10" s="25">
        <f t="shared" si="2"/>
        <v>-2.2306949674267385</v>
      </c>
      <c r="O10" s="22" t="s">
        <v>1</v>
      </c>
    </row>
    <row r="11" spans="2:17" ht="12.95" customHeight="1" x14ac:dyDescent="0.25">
      <c r="B11" s="5" t="s">
        <v>21</v>
      </c>
      <c r="C11" s="19">
        <v>6829077.8859999999</v>
      </c>
      <c r="D11" s="19">
        <v>6817396.3609999996</v>
      </c>
      <c r="E11" s="19" t="s">
        <v>0</v>
      </c>
      <c r="F11" s="25">
        <f t="shared" si="0"/>
        <v>0.17134877277822369</v>
      </c>
      <c r="G11" s="22" t="s">
        <v>1</v>
      </c>
      <c r="H11" s="19">
        <v>6717776.3820000002</v>
      </c>
      <c r="I11" s="19" t="s">
        <v>0</v>
      </c>
      <c r="J11" s="25">
        <f t="shared" si="1"/>
        <v>1.6568206154975229</v>
      </c>
      <c r="K11" s="22" t="s">
        <v>1</v>
      </c>
      <c r="L11" s="19">
        <v>6517458.1160000004</v>
      </c>
      <c r="M11" s="19" t="s">
        <v>0</v>
      </c>
      <c r="N11" s="25">
        <f t="shared" si="2"/>
        <v>4.781308363685377</v>
      </c>
      <c r="O11" s="22" t="s">
        <v>1</v>
      </c>
    </row>
    <row r="12" spans="2:17" ht="12.95" customHeight="1" x14ac:dyDescent="0.25">
      <c r="B12" s="5" t="s">
        <v>19</v>
      </c>
      <c r="C12" s="19">
        <v>14097323.018999999</v>
      </c>
      <c r="D12" s="19">
        <v>14116664.336999999</v>
      </c>
      <c r="E12" s="19" t="s">
        <v>0</v>
      </c>
      <c r="F12" s="25">
        <f t="shared" si="0"/>
        <v>-0.13701053973003141</v>
      </c>
      <c r="G12" s="22" t="s">
        <v>1</v>
      </c>
      <c r="H12" s="19">
        <v>13985838.540999999</v>
      </c>
      <c r="I12" s="19" t="s">
        <v>0</v>
      </c>
      <c r="J12" s="25">
        <f t="shared" si="1"/>
        <v>0.79712401707756619</v>
      </c>
      <c r="K12" s="22" t="s">
        <v>1</v>
      </c>
      <c r="L12" s="19">
        <v>13951534.823999999</v>
      </c>
      <c r="M12" s="19" t="s">
        <v>0</v>
      </c>
      <c r="N12" s="25">
        <f t="shared" si="2"/>
        <v>1.0449616966099695</v>
      </c>
      <c r="O12" s="22" t="s">
        <v>1</v>
      </c>
    </row>
    <row r="13" spans="2:17" ht="12.95" customHeight="1" x14ac:dyDescent="0.25">
      <c r="B13" s="6" t="s">
        <v>22</v>
      </c>
      <c r="C13" s="19">
        <v>7289667.9919999996</v>
      </c>
      <c r="D13" s="19">
        <v>7321701.1380000003</v>
      </c>
      <c r="E13" s="19" t="s">
        <v>0</v>
      </c>
      <c r="F13" s="25">
        <f t="shared" si="0"/>
        <v>-0.43750960871302702</v>
      </c>
      <c r="G13" s="22" t="s">
        <v>1</v>
      </c>
      <c r="H13" s="19">
        <v>7286072.0870000003</v>
      </c>
      <c r="I13" s="19" t="s">
        <v>0</v>
      </c>
      <c r="J13" s="25">
        <f t="shared" si="1"/>
        <v>4.9353135092022882E-2</v>
      </c>
      <c r="K13" s="22" t="s">
        <v>1</v>
      </c>
      <c r="L13" s="19">
        <v>7448644.2340000002</v>
      </c>
      <c r="M13" s="19" t="s">
        <v>0</v>
      </c>
      <c r="N13" s="25">
        <f t="shared" si="2"/>
        <v>-2.1342976923819146</v>
      </c>
      <c r="O13" s="22" t="s">
        <v>1</v>
      </c>
    </row>
    <row r="14" spans="2:17" ht="12.95" customHeight="1" x14ac:dyDescent="0.25">
      <c r="B14" s="5" t="s">
        <v>21</v>
      </c>
      <c r="C14" s="19">
        <v>6864984.0269999998</v>
      </c>
      <c r="D14" s="19">
        <v>6853703.426</v>
      </c>
      <c r="E14" s="19" t="s">
        <v>0</v>
      </c>
      <c r="F14" s="25">
        <f t="shared" si="0"/>
        <v>0.16459132090842488</v>
      </c>
      <c r="G14" s="22" t="s">
        <v>1</v>
      </c>
      <c r="H14" s="19">
        <v>6751219.1840000004</v>
      </c>
      <c r="I14" s="19" t="s">
        <v>0</v>
      </c>
      <c r="J14" s="25">
        <f t="shared" si="1"/>
        <v>1.6851007188392719</v>
      </c>
      <c r="K14" s="22" t="s">
        <v>1</v>
      </c>
      <c r="L14" s="19">
        <v>6554419.3039999995</v>
      </c>
      <c r="M14" s="19" t="s">
        <v>0</v>
      </c>
      <c r="N14" s="25">
        <f t="shared" si="2"/>
        <v>4.7382492421635281</v>
      </c>
      <c r="O14" s="22" t="s">
        <v>1</v>
      </c>
    </row>
    <row r="15" spans="2:17" ht="12.95" customHeight="1" x14ac:dyDescent="0.25">
      <c r="B15" s="5" t="s">
        <v>47</v>
      </c>
      <c r="C15" s="19">
        <v>14154652.018999999</v>
      </c>
      <c r="D15" s="19">
        <v>14175404.563999999</v>
      </c>
      <c r="E15" s="19" t="s">
        <v>0</v>
      </c>
      <c r="F15" s="25">
        <f t="shared" si="0"/>
        <v>-0.14639825555810004</v>
      </c>
      <c r="G15" s="22" t="s">
        <v>1</v>
      </c>
      <c r="H15" s="19">
        <v>14037291.271</v>
      </c>
      <c r="I15" s="19" t="s">
        <v>0</v>
      </c>
      <c r="J15" s="25">
        <f t="shared" si="1"/>
        <v>0.8360640648845008</v>
      </c>
      <c r="K15" s="22" t="s">
        <v>1</v>
      </c>
      <c r="L15" s="19">
        <v>14003063.538000001</v>
      </c>
      <c r="M15" s="19" t="s">
        <v>0</v>
      </c>
      <c r="N15" s="25">
        <f t="shared" si="2"/>
        <v>1.08253797884037</v>
      </c>
      <c r="O15" s="22" t="s">
        <v>1</v>
      </c>
    </row>
    <row r="16" spans="2:17" ht="12.95" customHeight="1" x14ac:dyDescent="0.25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6" ht="12.95" customHeight="1" x14ac:dyDescent="0.25">
      <c r="B17" s="33" t="s">
        <v>50</v>
      </c>
      <c r="C17" s="19">
        <v>481596</v>
      </c>
      <c r="D17" s="19">
        <v>488742</v>
      </c>
      <c r="E17" s="19" t="s">
        <v>0</v>
      </c>
      <c r="F17" s="25">
        <f t="shared" si="0"/>
        <v>-1.462121119118065</v>
      </c>
      <c r="G17" s="22" t="s">
        <v>1</v>
      </c>
      <c r="H17" s="19">
        <v>482525</v>
      </c>
      <c r="I17" s="19" t="s">
        <v>0</v>
      </c>
      <c r="J17" s="25">
        <f t="shared" si="1"/>
        <v>-0.19252888451375405</v>
      </c>
      <c r="K17" s="22" t="s">
        <v>1</v>
      </c>
      <c r="L17" s="19">
        <v>449079</v>
      </c>
      <c r="M17" s="19" t="s">
        <v>0</v>
      </c>
      <c r="N17" s="25">
        <f t="shared" si="2"/>
        <v>7.2408195440000434</v>
      </c>
      <c r="O17" s="22" t="s">
        <v>1</v>
      </c>
    </row>
    <row r="18" spans="2:16" ht="12.95" customHeight="1" x14ac:dyDescent="0.25">
      <c r="B18" s="6" t="s">
        <v>23</v>
      </c>
      <c r="C18" s="19">
        <v>460629.527</v>
      </c>
      <c r="D18" s="19">
        <v>461720.15500000003</v>
      </c>
      <c r="E18" s="19" t="s">
        <v>0</v>
      </c>
      <c r="F18" s="25">
        <f t="shared" si="0"/>
        <v>-0.23620974483993251</v>
      </c>
      <c r="G18" s="22" t="s">
        <v>1</v>
      </c>
      <c r="H18" s="19">
        <v>461286.79100000003</v>
      </c>
      <c r="I18" s="19" t="s">
        <v>0</v>
      </c>
      <c r="J18" s="25">
        <f t="shared" si="1"/>
        <v>-0.1424848950422275</v>
      </c>
      <c r="K18" s="22" t="s">
        <v>1</v>
      </c>
      <c r="L18" s="19">
        <v>427913.196</v>
      </c>
      <c r="M18" s="19" t="s">
        <v>0</v>
      </c>
      <c r="N18" s="25">
        <f t="shared" si="2"/>
        <v>7.6455531883153238</v>
      </c>
      <c r="O18" s="22" t="s">
        <v>1</v>
      </c>
    </row>
    <row r="19" spans="2:16" ht="12.95" customHeight="1" x14ac:dyDescent="0.25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6" ht="12.95" customHeight="1" x14ac:dyDescent="0.25">
      <c r="B20" s="34" t="s">
        <v>24</v>
      </c>
      <c r="C20" s="19"/>
      <c r="D20" s="19"/>
      <c r="E20" s="19"/>
      <c r="F20" s="29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2.95" customHeight="1" x14ac:dyDescent="0.25">
      <c r="B21" s="33" t="s">
        <v>25</v>
      </c>
      <c r="C21" s="64">
        <v>1560140.585</v>
      </c>
      <c r="D21" s="58">
        <v>1574276.2790000001</v>
      </c>
      <c r="E21" s="61" t="s">
        <v>0</v>
      </c>
      <c r="F21" s="62">
        <f>C21/D21*100-100</f>
        <v>-0.8979169786499881</v>
      </c>
      <c r="G21" s="63" t="s">
        <v>1</v>
      </c>
      <c r="H21" s="64">
        <v>1625545.331</v>
      </c>
      <c r="I21" s="61" t="s">
        <v>0</v>
      </c>
      <c r="J21" s="62">
        <f>C21/H21*100-100</f>
        <v>-4.0235571874064249</v>
      </c>
      <c r="K21" s="63" t="s">
        <v>1</v>
      </c>
      <c r="L21" s="58">
        <v>1636873.9509999999</v>
      </c>
      <c r="M21" s="61" t="s">
        <v>0</v>
      </c>
      <c r="N21" s="62">
        <f>C21/L21*100-100</f>
        <v>-4.6877993234067787</v>
      </c>
      <c r="O21" s="63" t="s">
        <v>1</v>
      </c>
      <c r="P21" s="30"/>
    </row>
    <row r="22" spans="2:16" ht="12.95" customHeight="1" x14ac:dyDescent="0.25">
      <c r="B22" s="6" t="s">
        <v>23</v>
      </c>
      <c r="C22" s="64">
        <v>467482.59499999997</v>
      </c>
      <c r="D22" s="58">
        <v>464458.07699999999</v>
      </c>
      <c r="E22" s="61" t="s">
        <v>0</v>
      </c>
      <c r="F22" s="62">
        <f>C22/D22*100-100</f>
        <v>0.65119289550001724</v>
      </c>
      <c r="G22" s="63" t="s">
        <v>1</v>
      </c>
      <c r="H22" s="64">
        <v>466533.81</v>
      </c>
      <c r="I22" s="61" t="s">
        <v>0</v>
      </c>
      <c r="J22" s="62">
        <f>C22/H22*100-100</f>
        <v>0.20336896912142777</v>
      </c>
      <c r="K22" s="63" t="s">
        <v>1</v>
      </c>
      <c r="L22" s="58">
        <v>434023.33</v>
      </c>
      <c r="M22" s="61" t="s">
        <v>0</v>
      </c>
      <c r="N22" s="62">
        <f>C22/L22*100-100</f>
        <v>7.7090936563248675</v>
      </c>
      <c r="O22" s="63" t="s">
        <v>1</v>
      </c>
      <c r="P22" s="30"/>
    </row>
    <row r="23" spans="2:16" ht="12.95" customHeight="1" x14ac:dyDescent="0.25">
      <c r="B23" s="6" t="s">
        <v>26</v>
      </c>
      <c r="C23" s="64">
        <v>1092657.99</v>
      </c>
      <c r="D23" s="58">
        <v>1109818.202</v>
      </c>
      <c r="E23" s="61" t="s">
        <v>0</v>
      </c>
      <c r="F23" s="62">
        <f>C23/D23*100-100</f>
        <v>-1.5462182877407997</v>
      </c>
      <c r="G23" s="63" t="s">
        <v>1</v>
      </c>
      <c r="H23" s="64">
        <v>1159011.5209999999</v>
      </c>
      <c r="I23" s="61" t="s">
        <v>0</v>
      </c>
      <c r="J23" s="62">
        <f>C23/H23*100-100</f>
        <v>-5.7250104764057852</v>
      </c>
      <c r="K23" s="63" t="s">
        <v>1</v>
      </c>
      <c r="L23" s="58">
        <v>1202850.621</v>
      </c>
      <c r="M23" s="61" t="s">
        <v>0</v>
      </c>
      <c r="N23" s="62">
        <f>C23/L23*100-100</f>
        <v>-9.1609572357696862</v>
      </c>
      <c r="O23" s="63" t="s">
        <v>1</v>
      </c>
      <c r="P23" s="30"/>
    </row>
    <row r="24" spans="2:16" ht="12.95" customHeight="1" x14ac:dyDescent="0.25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6" ht="12.95" customHeight="1" x14ac:dyDescent="0.25">
      <c r="B25" s="32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6" ht="12.95" customHeight="1" x14ac:dyDescent="0.25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6" ht="12.95" customHeight="1" x14ac:dyDescent="0.25">
      <c r="B27" s="33" t="s">
        <v>49</v>
      </c>
      <c r="C27" s="19">
        <v>2004506.024</v>
      </c>
      <c r="D27" s="19">
        <v>1983703.9509999999</v>
      </c>
      <c r="E27" s="19" t="s">
        <v>0</v>
      </c>
      <c r="F27" s="25">
        <f t="shared" ref="F27:F40" si="3">(C27/D27-1)*100</f>
        <v>1.0486480600854664</v>
      </c>
      <c r="G27" s="22" t="s">
        <v>1</v>
      </c>
      <c r="H27" s="19">
        <v>2034955.4790000001</v>
      </c>
      <c r="I27" s="19" t="s">
        <v>0</v>
      </c>
      <c r="J27" s="25">
        <f t="shared" ref="J27:J40" si="4">($C27/H27-1)*100</f>
        <v>-1.4963204509497841</v>
      </c>
      <c r="K27" s="22" t="s">
        <v>1</v>
      </c>
      <c r="L27" s="19">
        <v>2569343.693</v>
      </c>
      <c r="M27" s="19" t="s">
        <v>0</v>
      </c>
      <c r="N27" s="25">
        <f t="shared" ref="N27:N40" si="5">($C27/L27-1)*100</f>
        <v>-21.983733454533983</v>
      </c>
      <c r="O27" s="22" t="s">
        <v>1</v>
      </c>
    </row>
    <row r="28" spans="2:16" ht="12.95" customHeight="1" x14ac:dyDescent="0.25">
      <c r="B28" s="33" t="s">
        <v>4</v>
      </c>
      <c r="C28" s="19">
        <v>4967492.057</v>
      </c>
      <c r="D28" s="19">
        <v>5012475.3849999998</v>
      </c>
      <c r="E28" s="19" t="s">
        <v>0</v>
      </c>
      <c r="F28" s="25">
        <f t="shared" si="3"/>
        <v>-0.89742740951135325</v>
      </c>
      <c r="G28" s="22" t="s">
        <v>1</v>
      </c>
      <c r="H28" s="19">
        <v>5106266.4819999998</v>
      </c>
      <c r="I28" s="19" t="s">
        <v>0</v>
      </c>
      <c r="J28" s="25">
        <f t="shared" si="4"/>
        <v>-2.7177278250007264</v>
      </c>
      <c r="K28" s="22" t="s">
        <v>1</v>
      </c>
      <c r="L28" s="19">
        <v>5186337.835</v>
      </c>
      <c r="M28" s="19" t="s">
        <v>0</v>
      </c>
      <c r="N28" s="25">
        <f t="shared" si="5"/>
        <v>-4.219659130632003</v>
      </c>
      <c r="O28" s="22" t="s">
        <v>1</v>
      </c>
    </row>
    <row r="29" spans="2:16" ht="12.95" customHeight="1" x14ac:dyDescent="0.25">
      <c r="B29" s="33" t="s">
        <v>5</v>
      </c>
      <c r="C29" s="19">
        <v>6155840.2010000004</v>
      </c>
      <c r="D29" s="19">
        <v>6109417.4210000001</v>
      </c>
      <c r="E29" s="19" t="s">
        <v>0</v>
      </c>
      <c r="F29" s="25">
        <f t="shared" si="3"/>
        <v>0.75985608448410069</v>
      </c>
      <c r="G29" s="22" t="s">
        <v>1</v>
      </c>
      <c r="H29" s="19">
        <v>5804317.7929999996</v>
      </c>
      <c r="I29" s="19" t="s">
        <v>0</v>
      </c>
      <c r="J29" s="25">
        <f t="shared" si="4"/>
        <v>6.0562226352240067</v>
      </c>
      <c r="K29" s="22" t="s">
        <v>1</v>
      </c>
      <c r="L29" s="19">
        <v>5219534.7529999996</v>
      </c>
      <c r="M29" s="19" t="s">
        <v>0</v>
      </c>
      <c r="N29" s="25">
        <f t="shared" si="5"/>
        <v>17.938484794297938</v>
      </c>
      <c r="O29" s="22" t="s">
        <v>1</v>
      </c>
    </row>
    <row r="30" spans="2:16" ht="12.95" customHeight="1" x14ac:dyDescent="0.25">
      <c r="B30" s="24" t="s">
        <v>52</v>
      </c>
      <c r="C30" s="19">
        <v>6106767.4419999998</v>
      </c>
      <c r="D30" s="19">
        <v>6060025.3720000004</v>
      </c>
      <c r="E30" s="19" t="s">
        <v>0</v>
      </c>
      <c r="F30" s="25">
        <f t="shared" si="3"/>
        <v>0.77131805777528317</v>
      </c>
      <c r="G30" s="22" t="s">
        <v>1</v>
      </c>
      <c r="H30" s="19">
        <v>5762176.0860000001</v>
      </c>
      <c r="I30" s="19" t="s">
        <v>0</v>
      </c>
      <c r="J30" s="25">
        <f t="shared" si="4"/>
        <v>5.9802295323329702</v>
      </c>
      <c r="K30" s="22" t="s">
        <v>1</v>
      </c>
      <c r="L30" s="19">
        <v>5174073.43</v>
      </c>
      <c r="M30" s="19" t="s">
        <v>0</v>
      </c>
      <c r="N30" s="25">
        <f t="shared" si="5"/>
        <v>18.026300256817194</v>
      </c>
      <c r="O30" s="22" t="s">
        <v>1</v>
      </c>
    </row>
    <row r="31" spans="2:16" ht="12.95" customHeight="1" x14ac:dyDescent="0.25">
      <c r="B31" s="6" t="s">
        <v>28</v>
      </c>
      <c r="C31" s="19">
        <v>43057.438999999998</v>
      </c>
      <c r="D31" s="19">
        <v>43411.627999999997</v>
      </c>
      <c r="E31" s="19" t="s">
        <v>0</v>
      </c>
      <c r="F31" s="25">
        <f t="shared" si="3"/>
        <v>-0.81588508958935213</v>
      </c>
      <c r="G31" s="22" t="s">
        <v>1</v>
      </c>
      <c r="H31" s="19">
        <v>36160.347999999998</v>
      </c>
      <c r="I31" s="19" t="s">
        <v>0</v>
      </c>
      <c r="J31" s="25">
        <f t="shared" si="4"/>
        <v>19.073630043604673</v>
      </c>
      <c r="K31" s="22" t="s">
        <v>1</v>
      </c>
      <c r="L31" s="19">
        <v>39672.781999999999</v>
      </c>
      <c r="M31" s="19" t="s">
        <v>0</v>
      </c>
      <c r="N31" s="25">
        <f t="shared" si="5"/>
        <v>8.5314334648878507</v>
      </c>
      <c r="O31" s="22" t="s">
        <v>1</v>
      </c>
    </row>
    <row r="32" spans="2:16" ht="12.95" customHeight="1" x14ac:dyDescent="0.25">
      <c r="B32" s="6" t="s">
        <v>29</v>
      </c>
      <c r="C32" s="19">
        <v>6015.32</v>
      </c>
      <c r="D32" s="19">
        <v>5980.4210000000003</v>
      </c>
      <c r="E32" s="19" t="s">
        <v>0</v>
      </c>
      <c r="F32" s="25">
        <f t="shared" si="3"/>
        <v>0.58355423472693513</v>
      </c>
      <c r="G32" s="22" t="s">
        <v>1</v>
      </c>
      <c r="H32" s="19">
        <v>5981.3590000000004</v>
      </c>
      <c r="I32" s="19" t="s">
        <v>0</v>
      </c>
      <c r="J32" s="25">
        <f t="shared" si="4"/>
        <v>0.56778066656757442</v>
      </c>
      <c r="K32" s="22" t="s">
        <v>1</v>
      </c>
      <c r="L32" s="19">
        <v>5788.5410000000002</v>
      </c>
      <c r="M32" s="19" t="s">
        <v>0</v>
      </c>
      <c r="N32" s="25">
        <f t="shared" si="5"/>
        <v>3.9177229633512001</v>
      </c>
      <c r="O32" s="22" t="s">
        <v>1</v>
      </c>
    </row>
    <row r="33" spans="2:15" ht="12.95" customHeight="1" x14ac:dyDescent="0.25">
      <c r="B33" s="33" t="s">
        <v>30</v>
      </c>
      <c r="C33" s="19">
        <v>6729697.9730000002</v>
      </c>
      <c r="D33" s="19">
        <v>6763011.7970000003</v>
      </c>
      <c r="E33" s="19" t="s">
        <v>0</v>
      </c>
      <c r="F33" s="25">
        <f t="shared" si="3"/>
        <v>-0.49258858331102662</v>
      </c>
      <c r="G33" s="22" t="s">
        <v>1</v>
      </c>
      <c r="H33" s="19">
        <v>6728349.1040000003</v>
      </c>
      <c r="I33" s="19" t="s">
        <v>0</v>
      </c>
      <c r="J33" s="25">
        <f t="shared" si="4"/>
        <v>2.0047547758750284E-2</v>
      </c>
      <c r="K33" s="22" t="s">
        <v>1</v>
      </c>
      <c r="L33" s="19">
        <v>6929025.1260000002</v>
      </c>
      <c r="M33" s="19" t="s">
        <v>0</v>
      </c>
      <c r="N33" s="25">
        <f t="shared" si="5"/>
        <v>-2.8766983720705297</v>
      </c>
      <c r="O33" s="22" t="s">
        <v>1</v>
      </c>
    </row>
    <row r="34" spans="2:15" ht="12.95" customHeight="1" x14ac:dyDescent="0.25">
      <c r="B34" s="5" t="s">
        <v>31</v>
      </c>
      <c r="C34" s="19">
        <v>1142807.683</v>
      </c>
      <c r="D34" s="19">
        <v>1140798.399</v>
      </c>
      <c r="E34" s="19" t="s">
        <v>0</v>
      </c>
      <c r="F34" s="25">
        <f t="shared" si="3"/>
        <v>0.17612963006972127</v>
      </c>
      <c r="G34" s="22" t="s">
        <v>1</v>
      </c>
      <c r="H34" s="19">
        <v>1167128.2579999999</v>
      </c>
      <c r="I34" s="19" t="s">
        <v>0</v>
      </c>
      <c r="J34" s="25">
        <f t="shared" si="4"/>
        <v>-2.0837962608904581</v>
      </c>
      <c r="K34" s="22" t="s">
        <v>1</v>
      </c>
      <c r="L34" s="19">
        <v>1729064.747</v>
      </c>
      <c r="M34" s="19" t="s">
        <v>0</v>
      </c>
      <c r="N34" s="25">
        <f t="shared" si="5"/>
        <v>-33.906021449872291</v>
      </c>
      <c r="O34" s="22" t="s">
        <v>1</v>
      </c>
    </row>
    <row r="35" spans="2:15" ht="12.95" customHeight="1" x14ac:dyDescent="0.25">
      <c r="B35" s="5" t="s">
        <v>32</v>
      </c>
      <c r="C35" s="19">
        <v>2875994.1349999998</v>
      </c>
      <c r="D35" s="19">
        <v>2936143.4279999998</v>
      </c>
      <c r="E35" s="19" t="s">
        <v>0</v>
      </c>
      <c r="F35" s="25">
        <f t="shared" si="3"/>
        <v>-2.0485815654098238</v>
      </c>
      <c r="G35" s="22" t="s">
        <v>1</v>
      </c>
      <c r="H35" s="19">
        <v>2986983.8050000002</v>
      </c>
      <c r="I35" s="19" t="s">
        <v>0</v>
      </c>
      <c r="J35" s="25">
        <f t="shared" si="4"/>
        <v>-3.7157774278592126</v>
      </c>
      <c r="K35" s="22" t="s">
        <v>1</v>
      </c>
      <c r="L35" s="19">
        <v>2987085.139</v>
      </c>
      <c r="M35" s="19" t="s">
        <v>0</v>
      </c>
      <c r="N35" s="25">
        <f t="shared" si="5"/>
        <v>-3.719043777814468</v>
      </c>
      <c r="O35" s="22" t="s">
        <v>1</v>
      </c>
    </row>
    <row r="36" spans="2:15" ht="12.95" customHeight="1" x14ac:dyDescent="0.25">
      <c r="B36" s="5" t="s">
        <v>33</v>
      </c>
      <c r="C36" s="19">
        <v>2710896.1549999998</v>
      </c>
      <c r="D36" s="19">
        <v>2686069.97</v>
      </c>
      <c r="E36" s="19" t="s">
        <v>0</v>
      </c>
      <c r="F36" s="25">
        <f t="shared" si="3"/>
        <v>0.92425682418093569</v>
      </c>
      <c r="G36" s="22" t="s">
        <v>1</v>
      </c>
      <c r="H36" s="19">
        <v>2574237.0410000002</v>
      </c>
      <c r="I36" s="19" t="s">
        <v>0</v>
      </c>
      <c r="J36" s="25">
        <f t="shared" si="4"/>
        <v>5.3087230050466561</v>
      </c>
      <c r="K36" s="22" t="s">
        <v>1</v>
      </c>
      <c r="L36" s="19">
        <v>2212875.2400000002</v>
      </c>
      <c r="M36" s="19" t="s">
        <v>0</v>
      </c>
      <c r="N36" s="25">
        <f t="shared" si="5"/>
        <v>22.50560293674755</v>
      </c>
      <c r="O36" s="22" t="s">
        <v>1</v>
      </c>
    </row>
    <row r="37" spans="2:15" ht="12.95" customHeight="1" x14ac:dyDescent="0.25">
      <c r="B37" s="33" t="s">
        <v>34</v>
      </c>
      <c r="C37" s="19">
        <v>4761265.3760000002</v>
      </c>
      <c r="D37" s="19">
        <v>4729192.665</v>
      </c>
      <c r="E37" s="19" t="s">
        <v>0</v>
      </c>
      <c r="F37" s="25">
        <f t="shared" si="3"/>
        <v>0.67818575541160886</v>
      </c>
      <c r="G37" s="22" t="s">
        <v>1</v>
      </c>
      <c r="H37" s="19">
        <v>4582192.84</v>
      </c>
      <c r="I37" s="19" t="s">
        <v>0</v>
      </c>
      <c r="J37" s="25">
        <f t="shared" si="4"/>
        <v>3.9080095983040408</v>
      </c>
      <c r="K37" s="22" t="s">
        <v>1</v>
      </c>
      <c r="L37" s="19">
        <v>4502950.9939999999</v>
      </c>
      <c r="M37" s="19" t="s">
        <v>0</v>
      </c>
      <c r="N37" s="25">
        <f t="shared" si="5"/>
        <v>5.7365577005877633</v>
      </c>
      <c r="O37" s="22" t="s">
        <v>1</v>
      </c>
    </row>
    <row r="38" spans="2:15" ht="12.95" customHeight="1" x14ac:dyDescent="0.25">
      <c r="B38" s="33" t="s">
        <v>35</v>
      </c>
      <c r="C38" s="19">
        <v>1636874.933</v>
      </c>
      <c r="D38" s="19">
        <v>1613392.2949999999</v>
      </c>
      <c r="E38" s="19" t="s">
        <v>0</v>
      </c>
      <c r="F38" s="25">
        <f t="shared" si="3"/>
        <v>1.4554822204602136</v>
      </c>
      <c r="G38" s="22" t="s">
        <v>1</v>
      </c>
      <c r="H38" s="19">
        <v>1634997.81</v>
      </c>
      <c r="I38" s="19" t="s">
        <v>0</v>
      </c>
      <c r="J38" s="25">
        <f t="shared" si="4"/>
        <v>0.11480889995809651</v>
      </c>
      <c r="K38" s="22" t="s">
        <v>1</v>
      </c>
      <c r="L38" s="19">
        <v>1543240.1610000001</v>
      </c>
      <c r="M38" s="19" t="s">
        <v>0</v>
      </c>
      <c r="N38" s="25">
        <f t="shared" si="5"/>
        <v>6.0674141566744666</v>
      </c>
      <c r="O38" s="22" t="s">
        <v>1</v>
      </c>
    </row>
    <row r="39" spans="2:15" ht="12.95" customHeight="1" x14ac:dyDescent="0.25">
      <c r="B39" s="33" t="s">
        <v>36</v>
      </c>
      <c r="C39" s="19">
        <v>6398140.3090000004</v>
      </c>
      <c r="D39" s="19">
        <v>6342584.96</v>
      </c>
      <c r="E39" s="19" t="s">
        <v>0</v>
      </c>
      <c r="F39" s="25">
        <f t="shared" si="3"/>
        <v>0.87591020617563409</v>
      </c>
      <c r="G39" s="22" t="s">
        <v>1</v>
      </c>
      <c r="H39" s="19">
        <v>6217190.6500000004</v>
      </c>
      <c r="I39" s="19" t="s">
        <v>0</v>
      </c>
      <c r="J39" s="25">
        <f t="shared" si="4"/>
        <v>2.9104730606902107</v>
      </c>
      <c r="K39" s="22" t="s">
        <v>1</v>
      </c>
      <c r="L39" s="19">
        <v>6046191.1550000003</v>
      </c>
      <c r="M39" s="19" t="s">
        <v>0</v>
      </c>
      <c r="N39" s="25">
        <f t="shared" si="5"/>
        <v>5.821006067744805</v>
      </c>
      <c r="O39" s="22" t="s">
        <v>1</v>
      </c>
    </row>
    <row r="40" spans="2:15" ht="12.95" customHeight="1" x14ac:dyDescent="0.25">
      <c r="B40" s="33" t="s">
        <v>6</v>
      </c>
      <c r="C40" s="19">
        <v>13127838.282</v>
      </c>
      <c r="D40" s="19">
        <v>13105596.756999999</v>
      </c>
      <c r="E40" s="19" t="s">
        <v>0</v>
      </c>
      <c r="F40" s="25">
        <f t="shared" si="3"/>
        <v>0.16971012775988115</v>
      </c>
      <c r="G40" s="22" t="s">
        <v>1</v>
      </c>
      <c r="H40" s="19">
        <v>12945539.754000001</v>
      </c>
      <c r="I40" s="19" t="s">
        <v>0</v>
      </c>
      <c r="J40" s="25">
        <f t="shared" si="4"/>
        <v>1.4081956524344408</v>
      </c>
      <c r="K40" s="22" t="s">
        <v>1</v>
      </c>
      <c r="L40" s="19">
        <v>12975216.280999999</v>
      </c>
      <c r="M40" s="19" t="s">
        <v>0</v>
      </c>
      <c r="N40" s="25">
        <f t="shared" si="5"/>
        <v>1.1762578572465765</v>
      </c>
      <c r="O40" s="22" t="s">
        <v>1</v>
      </c>
    </row>
    <row r="41" spans="2:15" ht="12.95" customHeight="1" x14ac:dyDescent="0.25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2.95" customHeight="1" x14ac:dyDescent="0.25">
      <c r="B42" s="33" t="s">
        <v>7</v>
      </c>
      <c r="C42" s="19">
        <v>25.271999999999998</v>
      </c>
      <c r="D42" s="19">
        <v>25.271999999999998</v>
      </c>
      <c r="E42" s="19" t="s">
        <v>0</v>
      </c>
      <c r="F42" s="25">
        <v>0</v>
      </c>
      <c r="G42" s="22" t="s">
        <v>1</v>
      </c>
      <c r="H42" s="19">
        <v>25.402999999999999</v>
      </c>
      <c r="I42" s="19" t="s">
        <v>0</v>
      </c>
      <c r="J42" s="25">
        <v>-0.51568000000000003</v>
      </c>
      <c r="K42" s="22" t="s">
        <v>1</v>
      </c>
      <c r="L42" s="19">
        <v>69.948999999999998</v>
      </c>
      <c r="M42" s="19" t="s">
        <v>0</v>
      </c>
      <c r="N42" s="25">
        <v>-63.870820000000002</v>
      </c>
      <c r="O42" s="22" t="s">
        <v>1</v>
      </c>
    </row>
    <row r="43" spans="2:15" ht="12.95" customHeight="1" x14ac:dyDescent="0.25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5" ht="15" customHeight="1" x14ac:dyDescent="0.25">
      <c r="B44" s="35" t="s">
        <v>8</v>
      </c>
      <c r="F44" s="25"/>
      <c r="H44" s="19"/>
      <c r="J44" s="25"/>
      <c r="L44" s="19"/>
      <c r="N44" s="25"/>
    </row>
    <row r="45" spans="2:15" ht="12.95" customHeight="1" x14ac:dyDescent="0.25">
      <c r="B45" s="6"/>
      <c r="F45" s="25"/>
      <c r="H45" s="19"/>
      <c r="J45" s="25"/>
      <c r="L45" s="19"/>
      <c r="N45" s="25"/>
    </row>
    <row r="46" spans="2:15" ht="12.95" customHeight="1" x14ac:dyDescent="0.25">
      <c r="B46" s="33" t="s">
        <v>13</v>
      </c>
      <c r="C46" s="19">
        <v>6773015.3269999996</v>
      </c>
      <c r="D46" s="19">
        <v>6776559.3619999997</v>
      </c>
      <c r="E46" s="19" t="s">
        <v>0</v>
      </c>
      <c r="F46" s="25">
        <v>-5.2290000000000003E-2</v>
      </c>
      <c r="G46" s="22" t="s">
        <v>1</v>
      </c>
      <c r="H46" s="19">
        <v>6823286.0760000004</v>
      </c>
      <c r="I46" t="s">
        <v>0</v>
      </c>
      <c r="J46" s="25">
        <v>-0.73675000000000002</v>
      </c>
      <c r="K46" t="s">
        <v>1</v>
      </c>
      <c r="L46" s="19">
        <v>6764657.2450000001</v>
      </c>
      <c r="M46" t="s">
        <v>0</v>
      </c>
      <c r="N46" s="25">
        <v>0.12354999999999999</v>
      </c>
      <c r="O46" t="s">
        <v>1</v>
      </c>
    </row>
    <row r="47" spans="2:15" ht="12.95" customHeight="1" x14ac:dyDescent="0.25">
      <c r="B47" s="6" t="s">
        <v>37</v>
      </c>
      <c r="C47" s="19">
        <v>284736.06599999999</v>
      </c>
      <c r="D47" s="19">
        <v>297785.94699999999</v>
      </c>
      <c r="E47" s="19" t="s">
        <v>0</v>
      </c>
      <c r="F47" s="25">
        <v>-4.3822999999999999</v>
      </c>
      <c r="G47" s="22" t="s">
        <v>1</v>
      </c>
      <c r="H47" s="19">
        <v>313880.84000000003</v>
      </c>
      <c r="I47" s="19" t="s">
        <v>0</v>
      </c>
      <c r="J47" s="25">
        <v>-9.2852899999999998</v>
      </c>
      <c r="K47" s="22" t="s">
        <v>1</v>
      </c>
      <c r="L47" s="19">
        <v>296231.63799999998</v>
      </c>
      <c r="M47" s="19" t="s">
        <v>0</v>
      </c>
      <c r="N47" s="25">
        <v>-3.8805999999999998</v>
      </c>
      <c r="O47" s="22" t="s">
        <v>1</v>
      </c>
    </row>
    <row r="48" spans="2:15" ht="12.95" customHeight="1" x14ac:dyDescent="0.25">
      <c r="B48" s="6" t="s">
        <v>38</v>
      </c>
      <c r="C48" s="19">
        <v>196405.014</v>
      </c>
      <c r="D48" s="19">
        <v>206376.11799999999</v>
      </c>
      <c r="E48" s="19" t="s">
        <v>0</v>
      </c>
      <c r="F48" s="25">
        <v>-4.8315200000000003</v>
      </c>
      <c r="G48" s="22" t="s">
        <v>1</v>
      </c>
      <c r="H48" s="19">
        <v>221443.08199999999</v>
      </c>
      <c r="I48" s="19" t="s">
        <v>0</v>
      </c>
      <c r="J48" s="25">
        <v>-11.30677</v>
      </c>
      <c r="K48" s="22" t="s">
        <v>1</v>
      </c>
      <c r="L48" s="19">
        <v>194664.255</v>
      </c>
      <c r="M48" s="19" t="s">
        <v>0</v>
      </c>
      <c r="N48" s="25">
        <v>0.89422999999999997</v>
      </c>
      <c r="O48" s="22" t="s">
        <v>1</v>
      </c>
    </row>
    <row r="49" spans="2:16" ht="12.95" customHeight="1" x14ac:dyDescent="0.25">
      <c r="B49" s="6" t="s">
        <v>39</v>
      </c>
      <c r="C49" s="19">
        <v>6291874.2470000004</v>
      </c>
      <c r="D49" s="19">
        <v>6272397.2970000003</v>
      </c>
      <c r="E49" s="19" t="s">
        <v>0</v>
      </c>
      <c r="F49" s="25">
        <v>0.31051000000000001</v>
      </c>
      <c r="G49" s="22" t="s">
        <v>1</v>
      </c>
      <c r="H49" s="19">
        <v>6287962.1540000001</v>
      </c>
      <c r="I49" s="19" t="s">
        <v>0</v>
      </c>
      <c r="J49" s="25">
        <v>6.2210000000000001E-2</v>
      </c>
      <c r="K49" s="22" t="s">
        <v>1</v>
      </c>
      <c r="L49" s="19">
        <v>6273761.352</v>
      </c>
      <c r="M49" s="19" t="s">
        <v>0</v>
      </c>
      <c r="N49" s="25">
        <v>0.28870000000000001</v>
      </c>
      <c r="O49" s="22" t="s">
        <v>1</v>
      </c>
    </row>
    <row r="50" spans="2:16" ht="14.25" customHeight="1" x14ac:dyDescent="0.25">
      <c r="B50" s="36" t="s">
        <v>14</v>
      </c>
      <c r="C50" s="19">
        <v>2902090.159</v>
      </c>
      <c r="D50" s="19">
        <v>2920459.5839999998</v>
      </c>
      <c r="E50" s="19" t="s">
        <v>0</v>
      </c>
      <c r="F50" s="25">
        <v>-0.62899000000000005</v>
      </c>
      <c r="G50" s="22" t="s">
        <v>1</v>
      </c>
      <c r="H50" s="19">
        <v>2951375.0559999999</v>
      </c>
      <c r="I50" s="19" t="s">
        <v>0</v>
      </c>
      <c r="J50" s="25">
        <v>-1.6698900000000001</v>
      </c>
      <c r="K50" s="22" t="s">
        <v>1</v>
      </c>
      <c r="L50" s="19">
        <v>2724672.077</v>
      </c>
      <c r="M50" s="19" t="s">
        <v>0</v>
      </c>
      <c r="N50" s="25">
        <v>6.5115299999999996</v>
      </c>
      <c r="O50" s="22" t="s">
        <v>1</v>
      </c>
    </row>
    <row r="51" spans="2:16" ht="12.95" customHeight="1" x14ac:dyDescent="0.25">
      <c r="B51" s="5" t="s">
        <v>40</v>
      </c>
      <c r="C51" s="19">
        <v>2902090.159</v>
      </c>
      <c r="D51" s="19">
        <v>2920459.5839999998</v>
      </c>
      <c r="E51" s="19" t="s">
        <v>0</v>
      </c>
      <c r="F51" s="25">
        <v>-0.62899000000000005</v>
      </c>
      <c r="G51" s="22" t="s">
        <v>1</v>
      </c>
      <c r="H51" s="19">
        <v>2951375.0559999999</v>
      </c>
      <c r="I51" s="19" t="s">
        <v>0</v>
      </c>
      <c r="J51" s="25">
        <v>-1.6698900000000001</v>
      </c>
      <c r="K51" s="22" t="s">
        <v>1</v>
      </c>
      <c r="L51" s="19">
        <v>2724672.077</v>
      </c>
      <c r="M51" s="19" t="s">
        <v>0</v>
      </c>
      <c r="N51" s="25">
        <v>6.5115299999999996</v>
      </c>
      <c r="O51" s="22" t="s">
        <v>1</v>
      </c>
    </row>
    <row r="52" spans="2:16" s="57" customFormat="1" ht="12.95" customHeight="1" x14ac:dyDescent="0.25">
      <c r="B52" s="55" t="s">
        <v>56</v>
      </c>
      <c r="C52" s="58">
        <v>0</v>
      </c>
      <c r="D52" s="58">
        <v>0</v>
      </c>
      <c r="E52" s="59" t="s">
        <v>0</v>
      </c>
      <c r="F52" s="67" t="s">
        <v>57</v>
      </c>
      <c r="G52" s="56" t="s">
        <v>1</v>
      </c>
      <c r="H52" s="58">
        <v>0</v>
      </c>
      <c r="I52" s="59" t="s">
        <v>0</v>
      </c>
      <c r="J52" s="67" t="s">
        <v>57</v>
      </c>
      <c r="K52" s="56" t="s">
        <v>1</v>
      </c>
      <c r="L52" s="60">
        <v>0</v>
      </c>
      <c r="M52" s="59" t="s">
        <v>0</v>
      </c>
      <c r="N52" s="67" t="s">
        <v>57</v>
      </c>
      <c r="O52" s="56" t="s">
        <v>1</v>
      </c>
    </row>
    <row r="53" spans="2:16" ht="12.95" customHeight="1" x14ac:dyDescent="0.25">
      <c r="B53" s="33" t="s">
        <v>9</v>
      </c>
      <c r="C53" s="19">
        <v>5741714.3200000003</v>
      </c>
      <c r="D53" s="19">
        <v>5746300.8969999999</v>
      </c>
      <c r="E53" s="19" t="s">
        <v>0</v>
      </c>
      <c r="F53" s="25">
        <v>-7.9810000000000006E-2</v>
      </c>
      <c r="G53" s="22" t="s">
        <v>1</v>
      </c>
      <c r="H53" s="19">
        <v>5722936.3130000001</v>
      </c>
      <c r="I53" s="19" t="s">
        <v>0</v>
      </c>
      <c r="J53" s="25">
        <v>0.32811000000000001</v>
      </c>
      <c r="K53" s="22" t="s">
        <v>1</v>
      </c>
      <c r="L53" s="19">
        <v>5559438.4199999999</v>
      </c>
      <c r="M53" s="19" t="s">
        <v>0</v>
      </c>
      <c r="N53" s="25">
        <v>3.27867</v>
      </c>
      <c r="O53" s="22" t="s">
        <v>1</v>
      </c>
    </row>
    <row r="54" spans="2:16" ht="12.95" customHeight="1" x14ac:dyDescent="0.25">
      <c r="B54" s="33" t="s">
        <v>10</v>
      </c>
      <c r="C54" s="19">
        <v>3933391.1660000002</v>
      </c>
      <c r="D54" s="19">
        <v>3950718.0490000001</v>
      </c>
      <c r="E54" s="19" t="s">
        <v>0</v>
      </c>
      <c r="F54" s="25">
        <v>-0.43857000000000002</v>
      </c>
      <c r="G54" s="22" t="s">
        <v>1</v>
      </c>
      <c r="H54" s="19">
        <v>4051724.8190000001</v>
      </c>
      <c r="I54" s="19" t="s">
        <v>0</v>
      </c>
      <c r="J54" s="25">
        <v>-2.9205700000000001</v>
      </c>
      <c r="K54" s="22" t="s">
        <v>1</v>
      </c>
      <c r="L54" s="19">
        <v>3929890.9019999998</v>
      </c>
      <c r="M54" s="19" t="s">
        <v>0</v>
      </c>
      <c r="N54" s="25">
        <v>8.906E-2</v>
      </c>
      <c r="O54" s="22" t="s">
        <v>1</v>
      </c>
    </row>
    <row r="55" spans="2:16" ht="12.95" customHeight="1" x14ac:dyDescent="0.25">
      <c r="B55" s="33" t="s">
        <v>11</v>
      </c>
      <c r="C55" s="19">
        <v>9675105.4859999996</v>
      </c>
      <c r="D55" s="19">
        <v>9697018.9460000005</v>
      </c>
      <c r="E55" s="19" t="s">
        <v>0</v>
      </c>
      <c r="F55" s="25">
        <v>-0.22597999999999999</v>
      </c>
      <c r="G55" s="22" t="s">
        <v>1</v>
      </c>
      <c r="H55" s="19">
        <v>9774661.1319999993</v>
      </c>
      <c r="I55" s="19" t="s">
        <v>0</v>
      </c>
      <c r="J55" s="25">
        <v>-1.0185</v>
      </c>
      <c r="K55" s="22" t="s">
        <v>1</v>
      </c>
      <c r="L55" s="19">
        <v>9489329.3220000006</v>
      </c>
      <c r="M55" s="19" t="s">
        <v>0</v>
      </c>
      <c r="N55" s="25">
        <v>1.95773</v>
      </c>
      <c r="O55" s="22" t="s">
        <v>1</v>
      </c>
    </row>
    <row r="56" spans="2:16" ht="12.95" customHeight="1" x14ac:dyDescent="0.25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spans="2:16" ht="12.95" customHeight="1" x14ac:dyDescent="0.25"/>
    <row r="58" spans="2:16" ht="12.95" customHeight="1" x14ac:dyDescent="0.25"/>
    <row r="59" spans="2:16" ht="12.95" customHeight="1" x14ac:dyDescent="0.25">
      <c r="B59" s="4" t="s">
        <v>41</v>
      </c>
      <c r="P59" s="20"/>
    </row>
    <row r="60" spans="2:16" ht="12.95" customHeight="1" x14ac:dyDescent="0.25">
      <c r="B60" s="17" t="s">
        <v>42</v>
      </c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6" ht="12.95" customHeight="1" x14ac:dyDescent="0.25">
      <c r="B61" s="26" t="s">
        <v>43</v>
      </c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6" ht="12.95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6" ht="12.95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6" ht="12.95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37" t="s">
        <v>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</sheetData>
  <phoneticPr fontId="22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5" sqref="G15"/>
    </sheetView>
  </sheetViews>
  <sheetFormatPr defaultRowHeight="15.75" x14ac:dyDescent="0.25"/>
  <cols>
    <col min="1" max="1" width="4" customWidth="1"/>
    <col min="2" max="2" width="9.375" customWidth="1"/>
    <col min="3" max="3" width="20.75" customWidth="1"/>
    <col min="4" max="4" width="11.25" bestFit="1" customWidth="1"/>
    <col min="5" max="5" width="10.75" customWidth="1"/>
    <col min="6" max="6" width="11.25" bestFit="1" customWidth="1"/>
    <col min="7" max="7" width="11.25" customWidth="1"/>
  </cols>
  <sheetData>
    <row r="1" spans="1:9" x14ac:dyDescent="0.25">
      <c r="A1" s="4"/>
      <c r="B1" s="4"/>
      <c r="C1" s="4"/>
      <c r="D1" s="4"/>
      <c r="E1" s="4"/>
      <c r="F1" s="4"/>
      <c r="G1" s="4"/>
    </row>
    <row r="2" spans="1:9" ht="17.25" x14ac:dyDescent="0.25">
      <c r="A2" s="65" t="s">
        <v>53</v>
      </c>
      <c r="B2" s="66"/>
      <c r="C2" s="66"/>
      <c r="D2" s="66"/>
      <c r="E2" s="66"/>
      <c r="F2" s="66"/>
      <c r="G2" s="66"/>
    </row>
    <row r="3" spans="1:9" x14ac:dyDescent="0.25">
      <c r="A3" s="40"/>
      <c r="B3" s="41"/>
      <c r="C3" s="41"/>
      <c r="D3" s="41"/>
      <c r="E3" s="41"/>
      <c r="F3" s="41"/>
      <c r="G3" s="41"/>
    </row>
    <row r="4" spans="1:9" x14ac:dyDescent="0.25">
      <c r="A4" s="42"/>
      <c r="B4" s="42"/>
      <c r="C4" s="42"/>
      <c r="D4" s="42"/>
      <c r="E4" s="42"/>
      <c r="F4" s="42"/>
      <c r="G4" s="44" t="s">
        <v>46</v>
      </c>
    </row>
    <row r="5" spans="1:9" x14ac:dyDescent="0.25">
      <c r="A5" s="42"/>
      <c r="B5" s="42"/>
      <c r="C5" s="42"/>
      <c r="D5" s="42"/>
      <c r="E5" s="42"/>
      <c r="F5" s="42"/>
      <c r="G5" s="43"/>
    </row>
    <row r="6" spans="1:9" s="46" customFormat="1" ht="14.25" x14ac:dyDescent="0.25">
      <c r="D6" s="53">
        <f>G6-89</f>
        <v>43285</v>
      </c>
      <c r="E6" s="53">
        <f>G6-59</f>
        <v>43315</v>
      </c>
      <c r="F6" s="53">
        <f>G6-27</f>
        <v>43347</v>
      </c>
      <c r="G6" s="53">
        <f>'Table 1A'!C4</f>
        <v>43374</v>
      </c>
    </row>
    <row r="7" spans="1:9" x14ac:dyDescent="0.25">
      <c r="A7" s="42"/>
      <c r="B7" s="42"/>
      <c r="C7" s="42"/>
      <c r="D7" s="50"/>
      <c r="E7" s="50"/>
      <c r="F7" s="50"/>
      <c r="G7" s="50"/>
    </row>
    <row r="8" spans="1:9" x14ac:dyDescent="0.25">
      <c r="A8" s="33" t="s">
        <v>48</v>
      </c>
      <c r="B8" s="38"/>
      <c r="C8" s="38"/>
      <c r="D8" s="54">
        <v>607577.34000000008</v>
      </c>
      <c r="E8" s="54">
        <v>618023.37</v>
      </c>
      <c r="F8" s="54">
        <v>600329.03200000001</v>
      </c>
      <c r="G8" s="54">
        <v>617256.03800000006</v>
      </c>
    </row>
    <row r="9" spans="1:9" x14ac:dyDescent="0.25">
      <c r="A9" s="38" t="s">
        <v>45</v>
      </c>
      <c r="B9" s="38"/>
      <c r="C9" s="38"/>
      <c r="D9" s="54"/>
      <c r="E9" s="54"/>
      <c r="F9" s="54"/>
      <c r="G9" s="54"/>
      <c r="H9" s="48"/>
    </row>
    <row r="10" spans="1:9" x14ac:dyDescent="0.25">
      <c r="A10" s="38"/>
      <c r="B10" s="33" t="s">
        <v>51</v>
      </c>
      <c r="C10" s="38"/>
      <c r="D10" s="54">
        <v>194729.60700000002</v>
      </c>
      <c r="E10" s="54">
        <v>200934.53399999999</v>
      </c>
      <c r="F10" s="54">
        <v>181117.315</v>
      </c>
      <c r="G10" s="54">
        <v>195773.948</v>
      </c>
      <c r="H10" s="48"/>
      <c r="I10" s="48"/>
    </row>
    <row r="11" spans="1:9" x14ac:dyDescent="0.25">
      <c r="A11" s="38"/>
      <c r="B11" s="33" t="s">
        <v>5</v>
      </c>
      <c r="C11" s="38"/>
      <c r="D11" s="54">
        <v>412847.73300000001</v>
      </c>
      <c r="E11" s="54">
        <v>417088.83600000001</v>
      </c>
      <c r="F11" s="54">
        <v>419211.717</v>
      </c>
      <c r="G11" s="54">
        <v>421482.09</v>
      </c>
      <c r="H11" s="48"/>
    </row>
    <row r="12" spans="1:9" x14ac:dyDescent="0.25">
      <c r="A12" s="38"/>
      <c r="B12" s="38"/>
      <c r="C12" s="38"/>
      <c r="D12" s="50"/>
      <c r="E12" s="50"/>
      <c r="F12" s="50"/>
      <c r="G12" s="50"/>
      <c r="H12" s="49"/>
    </row>
    <row r="13" spans="1:9" x14ac:dyDescent="0.25">
      <c r="A13" s="39" t="s">
        <v>55</v>
      </c>
      <c r="B13" s="38"/>
      <c r="C13" s="38"/>
      <c r="D13" s="54">
        <v>137</v>
      </c>
      <c r="E13" s="54">
        <v>137</v>
      </c>
      <c r="F13" s="54">
        <v>137</v>
      </c>
      <c r="G13" s="54">
        <v>137</v>
      </c>
      <c r="H13" s="48"/>
    </row>
    <row r="14" spans="1:9" x14ac:dyDescent="0.25">
      <c r="A14" s="39"/>
      <c r="B14" s="38"/>
      <c r="C14" s="38"/>
      <c r="D14" s="54"/>
      <c r="E14" s="54"/>
      <c r="F14" s="54"/>
      <c r="G14" s="54"/>
      <c r="H14" s="48"/>
    </row>
    <row r="15" spans="1:9" x14ac:dyDescent="0.25">
      <c r="A15" s="39" t="s">
        <v>54</v>
      </c>
      <c r="B15" s="33"/>
      <c r="C15" s="38"/>
      <c r="D15" s="54">
        <v>361555.21799699997</v>
      </c>
      <c r="E15" s="54">
        <v>360421.11329631001</v>
      </c>
      <c r="F15" s="54">
        <v>348848.42562093004</v>
      </c>
      <c r="G15" s="54">
        <v>335833.78496069997</v>
      </c>
      <c r="H15" s="48"/>
    </row>
    <row r="16" spans="1:9" x14ac:dyDescent="0.25">
      <c r="A16" s="38"/>
      <c r="B16" s="38"/>
      <c r="C16" s="38"/>
    </row>
    <row r="17" spans="1:7" x14ac:dyDescent="0.25">
      <c r="A17" s="44"/>
      <c r="B17" s="38"/>
      <c r="C17" s="38"/>
      <c r="D17" s="4"/>
      <c r="E17" s="4"/>
      <c r="F17" s="4"/>
      <c r="G17" s="4"/>
    </row>
    <row r="18" spans="1:7" x14ac:dyDescent="0.25">
      <c r="A18" s="37" t="s">
        <v>44</v>
      </c>
    </row>
    <row r="19" spans="1:7" ht="16.5" x14ac:dyDescent="0.25">
      <c r="A19" s="38"/>
      <c r="B19" s="45"/>
      <c r="C19" s="45"/>
    </row>
    <row r="24" spans="1:7" ht="19.5" x14ac:dyDescent="0.3">
      <c r="A24" s="47"/>
    </row>
  </sheetData>
  <mergeCells count="1">
    <mergeCell ref="A2:G2"/>
  </mergeCells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1A</vt:lpstr>
      <vt:lpstr>Table1B</vt:lpstr>
      <vt:lpstr>'Table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CHAN Sheung-tat, Simon</cp:lastModifiedBy>
  <cp:lastPrinted>2018-08-24T04:35:57Z</cp:lastPrinted>
  <dcterms:created xsi:type="dcterms:W3CDTF">1998-05-23T02:17:03Z</dcterms:created>
  <dcterms:modified xsi:type="dcterms:W3CDTF">2018-11-29T08:37:24Z</dcterms:modified>
</cp:coreProperties>
</file>