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0" windowWidth="14670" windowHeight="11565" tabRatio="605"/>
  </bookViews>
  <sheets>
    <sheet name="Table 1A" sheetId="2" r:id="rId1"/>
    <sheet name="Table1B" sheetId="3" r:id="rId2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L5" i="2"/>
  <c r="H5" i="2"/>
  <c r="D5" i="2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<sst xmlns="http://schemas.openxmlformats.org/spreadsheetml/2006/main" count="294" uniqueCount="57">
  <si>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</si>
  <si>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</si>
  <si>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</si>
  <si>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</si>
  <si>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</si>
  <si>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</si>
  <si>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</si>
  <si>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</si>
  <si>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</si>
  <si>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</si>
  <si>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</si>
  <si>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</si>
  <si>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</si>
  <si>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</si>
  <si>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</si>
  <si>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</si>
  <si>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</si>
  <si>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</si>
  <si>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</si>
  <si>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</si>
  <si>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</si>
  <si>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</si>
  <si>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</si>
  <si>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</si>
  <si>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</si>
  <si>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</si>
  <si>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</si>
  <si>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</si>
  <si>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</si>
  <si>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</si>
  <si>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</si>
  <si>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</si>
  <si>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</si>
  <si>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</si>
  <si>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</si>
  <si>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</si>
  <si>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</si>
  <si>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</si>
  <si>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</si>
  <si>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</si>
  <si>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</si>
  <si>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</si>
  <si>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</si>
  <si>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</si>
  <si>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</si>
  <si>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</si>
  <si>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</si>
  <si>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</si>
  <si>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</si>
  <si>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2" type="noConversion"/>
  </si>
  <si>
    <t>流通紙幣及硬幣</t>
    <phoneticPr fontId="22" type="noConversion"/>
  </si>
  <si>
    <t>活期及儲蓄存款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</si>
  <si>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2" type="noConversion"/>
  </si>
  <si>
    <t>附表1.2: 人民幣存款及跨境貿易結算統計數字</t>
    <phoneticPr fontId="22" type="noConversion"/>
  </si>
  <si>
    <t>與跨境貿易結算有關的人民幣匯款總額</t>
    <phoneticPr fontId="22" type="noConversion"/>
  </si>
  <si>
    <t>經營人民幣銀行業務的認可機構數目</t>
    <phoneticPr fontId="22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</si>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</sst>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5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sz val="12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79" fontId="19" fillId="0" borderId="0" xfId="0" applyNumberFormat="1" applyFont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/>
    <xf numFmtId="0" fontId="2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/>
    <xf numFmtId="0" fontId="13" fillId="0" borderId="0" xfId="0" applyFont="1"/>
    <xf numFmtId="0" fontId="23" fillId="0" borderId="0" xfId="0" applyFont="1" applyAlignment="1">
      <alignment horizontal="left"/>
    </xf>
    <xf numFmtId="3" fontId="24" fillId="0" borderId="0" xfId="0" applyNumberFormat="1" applyFont="1" applyFill="1"/>
    <xf numFmtId="0" fontId="24" fillId="0" borderId="0" xfId="0" applyFont="1" applyFill="1"/>
    <xf numFmtId="0" fontId="20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0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0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Alignment="1" applyProtection="1">
      <alignment horizontal="right"/>
    </xf>
    <xf numFmtId="177" fontId="20" fillId="0" borderId="0" xfId="1" applyNumberFormat="1" applyFont="1" applyFill="1" applyProtection="1"/>
    <xf numFmtId="177" fontId="20" fillId="0" borderId="0" xfId="1" applyNumberFormat="1" applyFont="1" applyFill="1" applyAlignment="1" applyProtection="1">
      <alignment horizontal="left"/>
    </xf>
    <xf numFmtId="181" fontId="20" fillId="0" borderId="0" xfId="1" applyNumberFormat="1" applyFont="1" applyAlignment="1" applyProtection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/>
  </sheetViews>
  <sheetFormatPr defaultRowHeight="15.75" x14ac:dyDescent="0.25"/>
  <cols>
    <col min="1" max="1" width="5" customWidth="1"/>
    <col min="2" max="2" width="25.25" customWidth="1"/>
    <col min="3" max="4" width="13.625" customWidth="1"/>
    <col min="5" max="5" width="1.625" customWidth="1"/>
    <col min="6" max="6" width="6.5" customWidth="1"/>
    <col min="7" max="7" width="1.625" customWidth="1"/>
    <col min="8" max="8" width="13.625" customWidth="1"/>
    <col min="9" max="9" width="1.625" customWidth="1"/>
    <col min="10" max="10" width="6.75" customWidth="1"/>
    <col min="11" max="11" width="1.625" customWidth="1"/>
    <col min="12" max="12" width="13.625" customWidth="1"/>
    <col min="13" max="13" width="1.625" customWidth="1"/>
    <col min="14" max="14" width="6.25" customWidth="1"/>
    <col min="15" max="15" width="1.75" customWidth="1"/>
    <col min="17" max="17" width="11.875" bestFit="1" customWidth="1"/>
  </cols>
  <sheetData>
    <row r="1" spans="2:17" ht="24" customHeight="1" x14ac:dyDescent="0.3">
      <c r="B1" s="52" t="str">
        <f>"附表1.1："&amp;TEXT(C4,"yyyy年m月")&amp;"香港貨幣統計數字"</f>
        <v>附表1.1：2018年7月香港貨幣統計數字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100000000000001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51">
        <v>43282</v>
      </c>
      <c r="D4" s="27" t="str">
        <f>"( 與"&amp;TEXT(C4,"yyyy年m月")&amp;"比較之變動百分率 )"</f>
        <v>( 與2018年7月比較之變動百分率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51"/>
    </row>
    <row r="5" spans="2:17" x14ac:dyDescent="0.25">
      <c r="B5" s="32" t="s">
        <v>12</v>
      </c>
      <c r="C5" s="11"/>
      <c r="D5" s="51">
        <f>C4-25</f>
        <v>43257</v>
      </c>
      <c r="E5" s="8"/>
      <c r="F5" s="9"/>
      <c r="G5" s="9"/>
      <c r="H5" s="51">
        <f>C4-89</f>
        <v>43193</v>
      </c>
      <c r="I5" s="8"/>
      <c r="J5" s="21"/>
      <c r="K5" s="21"/>
      <c r="L5" s="51">
        <f>C4-365</f>
        <v>42917</v>
      </c>
      <c r="M5" s="8"/>
      <c r="N5" s="10"/>
    </row>
    <row r="6" spans="2:17" ht="12.95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2.95" customHeight="1" x14ac:dyDescent="0.25">
      <c r="B7" s="6" t="s">
        <v>17</v>
      </c>
      <c r="C7" s="19">
        <v>1628415.0490000001</v>
      </c>
      <c r="D7" s="19">
        <v>1660700.2879999999</v>
      </c>
      <c r="E7" s="23" t="s">
        <v>0</v>
      </c>
      <c r="F7" s="25">
        <f>(C7/D7-1)*100</f>
        <v>-1.9440737882258863</v>
      </c>
      <c r="G7" s="22" t="s">
        <v>1</v>
      </c>
      <c r="H7" s="19">
        <v>2025904.912</v>
      </c>
      <c r="I7" s="19" t="s">
        <v>0</v>
      </c>
      <c r="J7" s="25">
        <f>($C7/H7-1)*100</f>
        <v>-19.620361283767885</v>
      </c>
      <c r="K7" s="22" t="s">
        <v>1</v>
      </c>
      <c r="L7" s="19">
        <v>1605551.72</v>
      </c>
      <c r="M7" s="19" t="s">
        <v>0</v>
      </c>
      <c r="N7" s="25">
        <f>($C7/L7-1)*100</f>
        <v>1.4240169728073404</v>
      </c>
      <c r="O7" s="22" t="s">
        <v>1</v>
      </c>
    </row>
    <row r="8" spans="2:17" ht="12.95" customHeight="1" x14ac:dyDescent="0.25">
      <c r="B8" s="5" t="s">
        <v>18</v>
      </c>
      <c r="C8" s="19">
        <v>867827.22100000002</v>
      </c>
      <c r="D8" s="19">
        <v>859225.08</v>
      </c>
      <c r="E8" s="19" t="s">
        <v>0</v>
      </c>
      <c r="F8" s="25">
        <f t="shared" ref="F8:F18" si="0">(C8/D8-1)*100</f>
        <v>1.0011510604415852</v>
      </c>
      <c r="G8" s="22" t="s">
        <v>1</v>
      </c>
      <c r="H8" s="19">
        <v>889375.48899999994</v>
      </c>
      <c r="I8" s="19" t="s">
        <v>0</v>
      </c>
      <c r="J8" s="25">
        <f t="shared" ref="J8:J18" si="1">($C8/H8-1)*100</f>
        <v>-2.4228538189453031</v>
      </c>
      <c r="K8" s="22" t="s">
        <v>1</v>
      </c>
      <c r="L8" s="19">
        <v>800480.55599999998</v>
      </c>
      <c r="M8" s="19" t="s">
        <v>0</v>
      </c>
      <c r="N8" s="25">
        <f t="shared" ref="N8:N18" si="2">($C8/L8-1)*100</f>
        <v>8.4132793101847625</v>
      </c>
      <c r="O8" s="22" t="s">
        <v>1</v>
      </c>
    </row>
    <row r="9" spans="2:17" ht="12.95" customHeight="1" x14ac:dyDescent="0.25">
      <c r="B9" s="5" t="s">
        <v>19</v>
      </c>
      <c r="C9" s="19">
        <v>2496242.27</v>
      </c>
      <c r="D9" s="19">
        <v>2519925.3679999998</v>
      </c>
      <c r="E9" s="19" t="s">
        <v>0</v>
      </c>
      <c r="F9" s="25">
        <f t="shared" si="0"/>
        <v>-0.93983331017444272</v>
      </c>
      <c r="G9" s="22" t="s">
        <v>1</v>
      </c>
      <c r="H9" s="19">
        <v>2915280.4010000001</v>
      </c>
      <c r="I9" s="19" t="s">
        <v>0</v>
      </c>
      <c r="J9" s="25">
        <f t="shared" si="1"/>
        <v>-14.373853398673464</v>
      </c>
      <c r="K9" s="22" t="s">
        <v>1</v>
      </c>
      <c r="L9" s="19">
        <v>2406032.2760000001</v>
      </c>
      <c r="M9" s="19" t="s">
        <v>0</v>
      </c>
      <c r="N9" s="25">
        <f t="shared" si="2"/>
        <v>3.7493260127820394</v>
      </c>
      <c r="O9" s="22" t="s">
        <v>1</v>
      </c>
    </row>
    <row r="10" spans="2:17" ht="12.95" customHeight="1" x14ac:dyDescent="0.25">
      <c r="B10" s="6" t="s">
        <v>20</v>
      </c>
      <c r="C10" s="19">
        <v>7268062.159</v>
      </c>
      <c r="D10" s="19">
        <v>7262507.1720000003</v>
      </c>
      <c r="E10" s="19" t="s">
        <v>0</v>
      </c>
      <c r="F10" s="25">
        <f t="shared" si="0"/>
        <v>7.6488557855292072E-2</v>
      </c>
      <c r="G10" s="22" t="s">
        <v>1</v>
      </c>
      <c r="H10" s="19">
        <v>7576048.5279999999</v>
      </c>
      <c r="I10" s="19" t="s">
        <v>0</v>
      </c>
      <c r="J10" s="25">
        <f t="shared" si="1"/>
        <v>-4.0652639415089009</v>
      </c>
      <c r="K10" s="22" t="s">
        <v>1</v>
      </c>
      <c r="L10" s="19">
        <v>6957751.0939999996</v>
      </c>
      <c r="M10" s="19" t="s">
        <v>0</v>
      </c>
      <c r="N10" s="25">
        <f t="shared" si="2"/>
        <v>4.4599334010036129</v>
      </c>
      <c r="O10" s="22" t="s">
        <v>1</v>
      </c>
    </row>
    <row r="11" spans="2:17" ht="12.95" customHeight="1" x14ac:dyDescent="0.25">
      <c r="B11" s="5" t="s">
        <v>21</v>
      </c>
      <c r="C11" s="19">
        <v>6717776.3820000002</v>
      </c>
      <c r="D11" s="19">
        <v>6717441.0870000003</v>
      </c>
      <c r="E11" s="19" t="s">
        <v>0</v>
      </c>
      <c r="F11" s="25">
        <f t="shared" si="0"/>
        <v>4.9914096105663219E-3</v>
      </c>
      <c r="G11" s="22" t="s">
        <v>1</v>
      </c>
      <c r="H11" s="19">
        <v>6772132.6390000004</v>
      </c>
      <c r="I11" s="19" t="s">
        <v>0</v>
      </c>
      <c r="J11" s="25">
        <f t="shared" si="1"/>
        <v>-0.80264607764721774</v>
      </c>
      <c r="K11" s="22" t="s">
        <v>1</v>
      </c>
      <c r="L11" s="19">
        <v>6503490.6720000003</v>
      </c>
      <c r="M11" s="19" t="s">
        <v>0</v>
      </c>
      <c r="N11" s="25">
        <f t="shared" si="2"/>
        <v>3.2949337641488663</v>
      </c>
      <c r="O11" s="22" t="s">
        <v>1</v>
      </c>
    </row>
    <row r="12" spans="2:17" ht="12.95" customHeight="1" x14ac:dyDescent="0.25">
      <c r="B12" s="5" t="s">
        <v>19</v>
      </c>
      <c r="C12" s="19">
        <v>13985838.540999999</v>
      </c>
      <c r="D12" s="19">
        <v>13979948.259</v>
      </c>
      <c r="E12" s="19" t="s">
        <v>0</v>
      </c>
      <c r="F12" s="25">
        <f t="shared" si="0"/>
        <v>4.2133789702747393E-2</v>
      </c>
      <c r="G12" s="22" t="s">
        <v>1</v>
      </c>
      <c r="H12" s="19">
        <v>14348181.166999999</v>
      </c>
      <c r="I12" s="19" t="s">
        <v>0</v>
      </c>
      <c r="J12" s="25">
        <f t="shared" si="1"/>
        <v>-2.5253558049111335</v>
      </c>
      <c r="K12" s="22" t="s">
        <v>1</v>
      </c>
      <c r="L12" s="19">
        <v>13461241.766000001</v>
      </c>
      <c r="M12" s="19" t="s">
        <v>0</v>
      </c>
      <c r="N12" s="25">
        <f t="shared" si="2"/>
        <v>3.8970905070957906</v>
      </c>
      <c r="O12" s="22" t="s">
        <v>1</v>
      </c>
    </row>
    <row r="13" spans="2:17" ht="12.95" customHeight="1" x14ac:dyDescent="0.25">
      <c r="B13" s="6" t="s">
        <v>22</v>
      </c>
      <c r="C13" s="19">
        <v>7286072.0870000003</v>
      </c>
      <c r="D13" s="19">
        <v>7279272.9950000001</v>
      </c>
      <c r="E13" s="19" t="s">
        <v>0</v>
      </c>
      <c r="F13" s="25">
        <f t="shared" si="0"/>
        <v>9.3403448457984872E-2</v>
      </c>
      <c r="G13" s="22" t="s">
        <v>1</v>
      </c>
      <c r="H13" s="19">
        <v>7591475.2220000001</v>
      </c>
      <c r="I13" s="19" t="s">
        <v>0</v>
      </c>
      <c r="J13" s="25">
        <f t="shared" si="1"/>
        <v>-4.022974798296719</v>
      </c>
      <c r="K13" s="22" t="s">
        <v>1</v>
      </c>
      <c r="L13" s="19">
        <v>6971377.6189999999</v>
      </c>
      <c r="M13" s="19" t="s">
        <v>0</v>
      </c>
      <c r="N13" s="25">
        <f t="shared" si="2"/>
        <v>4.5140929841803734</v>
      </c>
      <c r="O13" s="22" t="s">
        <v>1</v>
      </c>
    </row>
    <row r="14" spans="2:17" ht="12.95" customHeight="1" x14ac:dyDescent="0.25">
      <c r="B14" s="5" t="s">
        <v>21</v>
      </c>
      <c r="C14" s="19">
        <v>6751219.1840000004</v>
      </c>
      <c r="D14" s="19">
        <v>6753252.3439999996</v>
      </c>
      <c r="E14" s="19" t="s">
        <v>0</v>
      </c>
      <c r="F14" s="25">
        <f t="shared" si="0"/>
        <v>-3.0106382768380069E-2</v>
      </c>
      <c r="G14" s="22" t="s">
        <v>1</v>
      </c>
      <c r="H14" s="19">
        <v>6808757.1519999998</v>
      </c>
      <c r="I14" s="19" t="s">
        <v>0</v>
      </c>
      <c r="J14" s="25">
        <f t="shared" si="1"/>
        <v>-0.84505830822734218</v>
      </c>
      <c r="K14" s="22" t="s">
        <v>1</v>
      </c>
      <c r="L14" s="19">
        <v>6536565.3849999998</v>
      </c>
      <c r="M14" s="19" t="s">
        <v>0</v>
      </c>
      <c r="N14" s="25">
        <f t="shared" si="2"/>
        <v>3.2838927840083132</v>
      </c>
      <c r="O14" s="22" t="s">
        <v>1</v>
      </c>
    </row>
    <row r="15" spans="2:17" ht="12.95" customHeight="1" x14ac:dyDescent="0.25">
      <c r="B15" s="5" t="s">
        <v>47</v>
      </c>
      <c r="C15" s="19">
        <v>14037291.271</v>
      </c>
      <c r="D15" s="19">
        <v>14032525.339</v>
      </c>
      <c r="E15" s="19" t="s">
        <v>0</v>
      </c>
      <c r="F15" s="25">
        <f t="shared" si="0"/>
        <v>3.3963466196307301E-2</v>
      </c>
      <c r="G15" s="22" t="s">
        <v>1</v>
      </c>
      <c r="H15" s="19">
        <v>14400232.374</v>
      </c>
      <c r="I15" s="19" t="s">
        <v>0</v>
      </c>
      <c r="J15" s="25">
        <f t="shared" si="1"/>
        <v>-2.5203836547478264</v>
      </c>
      <c r="K15" s="22" t="s">
        <v>1</v>
      </c>
      <c r="L15" s="19">
        <v>13507943.004000001</v>
      </c>
      <c r="M15" s="19" t="s">
        <v>0</v>
      </c>
      <c r="N15" s="25">
        <f t="shared" si="2"/>
        <v>3.9187925714762484</v>
      </c>
      <c r="O15" s="22" t="s">
        <v>1</v>
      </c>
    </row>
    <row r="16" spans="2:17" ht="12.95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2.95" customHeight="1" x14ac:dyDescent="0.25">
      <c r="B17" s="33" t="s">
        <v>50</v>
      </c>
      <c r="C17" s="19">
        <v>482525</v>
      </c>
      <c r="D17" s="19">
        <v>491342</v>
      </c>
      <c r="E17" s="19" t="s">
        <v>0</v>
      </c>
      <c r="F17" s="25">
        <f t="shared" si="0"/>
        <v>-1.7944730961326316</v>
      </c>
      <c r="G17" s="22" t="s">
        <v>1</v>
      </c>
      <c r="H17" s="19">
        <v>492686</v>
      </c>
      <c r="I17" s="19" t="s">
        <v>0</v>
      </c>
      <c r="J17" s="25">
        <f t="shared" si="1"/>
        <v>-2.0623683238411461</v>
      </c>
      <c r="K17" s="22" t="s">
        <v>1</v>
      </c>
      <c r="L17" s="19">
        <v>439523</v>
      </c>
      <c r="M17" s="19" t="s">
        <v>0</v>
      </c>
      <c r="N17" s="25">
        <f t="shared" si="2"/>
        <v>9.7837883341713727</v>
      </c>
      <c r="O17" s="22" t="s">
        <v>1</v>
      </c>
    </row>
    <row r="18" spans="2:16" ht="12.95" customHeight="1" x14ac:dyDescent="0.25">
      <c r="B18" s="6" t="s">
        <v>23</v>
      </c>
      <c r="C18" s="19">
        <v>461286.79100000003</v>
      </c>
      <c r="D18" s="19">
        <v>464459.36099999998</v>
      </c>
      <c r="E18" s="19" t="s">
        <v>0</v>
      </c>
      <c r="F18" s="25">
        <f t="shared" si="0"/>
        <v>-0.68306729638719643</v>
      </c>
      <c r="G18" s="22" t="s">
        <v>1</v>
      </c>
      <c r="H18" s="19">
        <v>467038.84499999997</v>
      </c>
      <c r="I18" s="19" t="s">
        <v>0</v>
      </c>
      <c r="J18" s="25">
        <f t="shared" si="1"/>
        <v>-1.2316007675978069</v>
      </c>
      <c r="K18" s="22" t="s">
        <v>1</v>
      </c>
      <c r="L18" s="19">
        <v>417402.66899999999</v>
      </c>
      <c r="M18" s="19" t="s">
        <v>0</v>
      </c>
      <c r="N18" s="25">
        <f t="shared" si="2"/>
        <v>10.513617966347999</v>
      </c>
      <c r="O18" s="22" t="s">
        <v>1</v>
      </c>
    </row>
    <row r="19" spans="2:16" ht="12.95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2.95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95" customHeight="1" x14ac:dyDescent="0.25">
      <c r="B21" s="33" t="s">
        <v>25</v>
      </c>
      <c r="C21" s="64">
        <v>1625545.331</v>
      </c>
      <c r="D21" s="58">
        <v>1644832.3</v>
      </c>
      <c r="E21" s="61" t="s">
        <v>0</v>
      </c>
      <c r="F21" s="62">
        <f>C21/D21*100-100</f>
        <v>-1.1725796605526284</v>
      </c>
      <c r="G21" s="63" t="s">
        <v>1</v>
      </c>
      <c r="H21" s="64">
        <v>1719926.426</v>
      </c>
      <c r="I21" s="61" t="s">
        <v>0</v>
      </c>
      <c r="J21" s="62">
        <f>C21/H21*100-100</f>
        <v>-5.4875076964484037</v>
      </c>
      <c r="K21" s="63" t="s">
        <v>1</v>
      </c>
      <c r="L21" s="58">
        <v>1538402.8430000001</v>
      </c>
      <c r="M21" s="61" t="s">
        <v>0</v>
      </c>
      <c r="N21" s="62">
        <f>C21/L21*100-100</f>
        <v>5.6644778314414452</v>
      </c>
      <c r="O21" s="63" t="s">
        <v>1</v>
      </c>
      <c r="P21" s="30"/>
    </row>
    <row r="22" spans="2:16" ht="12.95" customHeight="1" x14ac:dyDescent="0.25">
      <c r="B22" s="6" t="s">
        <v>23</v>
      </c>
      <c r="C22" s="64">
        <v>466533.81</v>
      </c>
      <c r="D22" s="58">
        <v>467386.66700000002</v>
      </c>
      <c r="E22" s="61" t="s">
        <v>0</v>
      </c>
      <c r="F22" s="62">
        <f>C22/D22*100-100</f>
        <v>-0.18247354069259814</v>
      </c>
      <c r="G22" s="63" t="s">
        <v>1</v>
      </c>
      <c r="H22" s="64">
        <v>464352.69500000001</v>
      </c>
      <c r="I22" s="61" t="s">
        <v>0</v>
      </c>
      <c r="J22" s="62">
        <f>C22/H22*100-100</f>
        <v>0.46971085200657114</v>
      </c>
      <c r="K22" s="63" t="s">
        <v>1</v>
      </c>
      <c r="L22" s="58">
        <v>422312.85399999999</v>
      </c>
      <c r="M22" s="61" t="s">
        <v>0</v>
      </c>
      <c r="N22" s="62">
        <f>C22/L22*100-100</f>
        <v>10.47113664222023</v>
      </c>
      <c r="O22" s="63" t="s">
        <v>1</v>
      </c>
      <c r="P22" s="30"/>
    </row>
    <row r="23" spans="2:16" ht="12.95" customHeight="1" x14ac:dyDescent="0.25">
      <c r="B23" s="6" t="s">
        <v>26</v>
      </c>
      <c r="C23" s="64">
        <v>1159011.5209999999</v>
      </c>
      <c r="D23" s="58">
        <v>1177445.6329999999</v>
      </c>
      <c r="E23" s="61" t="s">
        <v>0</v>
      </c>
      <c r="F23" s="62">
        <f>C23/D23*100-100</f>
        <v>-1.5656019677980311</v>
      </c>
      <c r="G23" s="63" t="s">
        <v>1</v>
      </c>
      <c r="H23" s="64">
        <v>1255573.7309999999</v>
      </c>
      <c r="I23" s="61" t="s">
        <v>0</v>
      </c>
      <c r="J23" s="62">
        <f>C23/H23*100-100</f>
        <v>-7.6906841562456947</v>
      </c>
      <c r="K23" s="63" t="s">
        <v>1</v>
      </c>
      <c r="L23" s="58">
        <v>1116089.9890000001</v>
      </c>
      <c r="M23" s="61" t="s">
        <v>0</v>
      </c>
      <c r="N23" s="62">
        <f>C23/L23*100-100</f>
        <v>3.8457053125668494</v>
      </c>
      <c r="O23" s="63" t="s">
        <v>1</v>
      </c>
      <c r="P23" s="30"/>
    </row>
    <row r="24" spans="2:16" ht="12.95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2.95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2.95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2.95" customHeight="1" x14ac:dyDescent="0.25">
      <c r="B27" s="33" t="s">
        <v>49</v>
      </c>
      <c r="C27" s="19">
        <v>2034955.4790000001</v>
      </c>
      <c r="D27" s="19">
        <v>2055466.007</v>
      </c>
      <c r="E27" s="19" t="s">
        <v>0</v>
      </c>
      <c r="F27" s="25">
        <f t="shared" ref="F27:F40" si="3">(C27/D27-1)*100</f>
        <v>-0.99785294089760335</v>
      </c>
      <c r="G27" s="22" t="s">
        <v>1</v>
      </c>
      <c r="H27" s="19">
        <v>2448241.5559999999</v>
      </c>
      <c r="I27" s="19" t="s">
        <v>0</v>
      </c>
      <c r="J27" s="25">
        <f t="shared" ref="J27:J40" si="4">($C27/H27-1)*100</f>
        <v>-16.880935461092218</v>
      </c>
      <c r="K27" s="22" t="s">
        <v>1</v>
      </c>
      <c r="L27" s="19">
        <v>1988629.6070000001</v>
      </c>
      <c r="M27" s="19" t="s">
        <v>0</v>
      </c>
      <c r="N27" s="25">
        <f t="shared" ref="N27:N40" si="5">($C27/L27-1)*100</f>
        <v>2.3295374783183442</v>
      </c>
      <c r="O27" s="22" t="s">
        <v>1</v>
      </c>
    </row>
    <row r="28" spans="2:16" ht="12.95" customHeight="1" x14ac:dyDescent="0.25">
      <c r="B28" s="33" t="s">
        <v>4</v>
      </c>
      <c r="C28" s="19">
        <v>5106266.4819999998</v>
      </c>
      <c r="D28" s="19">
        <v>5082585.5360000003</v>
      </c>
      <c r="E28" s="19" t="s">
        <v>0</v>
      </c>
      <c r="F28" s="25">
        <f t="shared" si="3"/>
        <v>0.46592321628957656</v>
      </c>
      <c r="G28" s="22" t="s">
        <v>1</v>
      </c>
      <c r="H28" s="19">
        <v>5326375.5980000002</v>
      </c>
      <c r="I28" s="19" t="s">
        <v>0</v>
      </c>
      <c r="J28" s="25">
        <f t="shared" si="4"/>
        <v>-4.1324370005496602</v>
      </c>
      <c r="K28" s="22" t="s">
        <v>1</v>
      </c>
      <c r="L28" s="19">
        <v>5213854.4440000001</v>
      </c>
      <c r="M28" s="19" t="s">
        <v>0</v>
      </c>
      <c r="N28" s="25">
        <f t="shared" si="5"/>
        <v>-2.0635014489867598</v>
      </c>
      <c r="O28" s="22" t="s">
        <v>1</v>
      </c>
    </row>
    <row r="29" spans="2:16" ht="12.95" customHeight="1" x14ac:dyDescent="0.25">
      <c r="B29" s="33" t="s">
        <v>5</v>
      </c>
      <c r="C29" s="19">
        <v>5804317.7929999996</v>
      </c>
      <c r="D29" s="19">
        <v>5820376.8399999999</v>
      </c>
      <c r="E29" s="19" t="s">
        <v>0</v>
      </c>
      <c r="F29" s="25">
        <f t="shared" si="3"/>
        <v>-0.27591077762587624</v>
      </c>
      <c r="G29" s="22" t="s">
        <v>1</v>
      </c>
      <c r="H29" s="19">
        <v>5545661.1859999998</v>
      </c>
      <c r="I29" s="19" t="s">
        <v>0</v>
      </c>
      <c r="J29" s="25">
        <f t="shared" si="4"/>
        <v>4.6641256709475387</v>
      </c>
      <c r="K29" s="22" t="s">
        <v>1</v>
      </c>
      <c r="L29" s="19">
        <v>5304269.6950000003</v>
      </c>
      <c r="M29" s="19" t="s">
        <v>0</v>
      </c>
      <c r="N29" s="25">
        <f t="shared" si="5"/>
        <v>9.4272751340559235</v>
      </c>
      <c r="O29" s="22" t="s">
        <v>1</v>
      </c>
    </row>
    <row r="30" spans="2:16" ht="12.95" customHeight="1" x14ac:dyDescent="0.25">
      <c r="B30" s="24" t="s">
        <v>52</v>
      </c>
      <c r="C30" s="19">
        <v>5762176.0860000001</v>
      </c>
      <c r="D30" s="19">
        <v>5776735.1619999995</v>
      </c>
      <c r="E30" s="19" t="s">
        <v>0</v>
      </c>
      <c r="F30" s="25">
        <f t="shared" si="3"/>
        <v>-0.25202948710147943</v>
      </c>
      <c r="G30" s="22" t="s">
        <v>1</v>
      </c>
      <c r="H30" s="19">
        <v>5501587.6519999998</v>
      </c>
      <c r="I30" s="19" t="s">
        <v>0</v>
      </c>
      <c r="J30" s="25">
        <f t="shared" si="4"/>
        <v>4.7366042401463471</v>
      </c>
      <c r="K30" s="22" t="s">
        <v>1</v>
      </c>
      <c r="L30" s="19">
        <v>5263482.3710000003</v>
      </c>
      <c r="M30" s="19" t="s">
        <v>0</v>
      </c>
      <c r="N30" s="25">
        <f t="shared" si="5"/>
        <v>9.4745964714849862</v>
      </c>
      <c r="O30" s="22" t="s">
        <v>1</v>
      </c>
    </row>
    <row r="31" spans="2:16" ht="12.95" customHeight="1" x14ac:dyDescent="0.25">
      <c r="B31" s="6" t="s">
        <v>28</v>
      </c>
      <c r="C31" s="19">
        <v>36160.347999999998</v>
      </c>
      <c r="D31" s="19">
        <v>37830.572999999997</v>
      </c>
      <c r="E31" s="19" t="s">
        <v>0</v>
      </c>
      <c r="F31" s="25">
        <f t="shared" si="3"/>
        <v>-4.4150137509151648</v>
      </c>
      <c r="G31" s="22" t="s">
        <v>1</v>
      </c>
      <c r="H31" s="19">
        <v>38244.067000000003</v>
      </c>
      <c r="I31" s="19" t="s">
        <v>0</v>
      </c>
      <c r="J31" s="25">
        <f t="shared" si="4"/>
        <v>-5.4484764917915314</v>
      </c>
      <c r="K31" s="22" t="s">
        <v>1</v>
      </c>
      <c r="L31" s="19">
        <v>34924.858</v>
      </c>
      <c r="M31" s="19" t="s">
        <v>0</v>
      </c>
      <c r="N31" s="25">
        <f t="shared" si="5"/>
        <v>3.5375662801549579</v>
      </c>
      <c r="O31" s="22" t="s">
        <v>1</v>
      </c>
    </row>
    <row r="32" spans="2:16" ht="12.95" customHeight="1" x14ac:dyDescent="0.25">
      <c r="B32" s="6" t="s">
        <v>29</v>
      </c>
      <c r="C32" s="19">
        <v>5981.3590000000004</v>
      </c>
      <c r="D32" s="19">
        <v>5811.1049999999996</v>
      </c>
      <c r="E32" s="19" t="s">
        <v>0</v>
      </c>
      <c r="F32" s="25">
        <f t="shared" si="3"/>
        <v>2.9298042282836168</v>
      </c>
      <c r="G32" s="22" t="s">
        <v>1</v>
      </c>
      <c r="H32" s="19">
        <v>5829.4669999999996</v>
      </c>
      <c r="I32" s="19" t="s">
        <v>0</v>
      </c>
      <c r="J32" s="25">
        <f t="shared" si="4"/>
        <v>2.6055898420902057</v>
      </c>
      <c r="K32" s="22" t="s">
        <v>1</v>
      </c>
      <c r="L32" s="19">
        <v>5862.4660000000003</v>
      </c>
      <c r="M32" s="19" t="s">
        <v>0</v>
      </c>
      <c r="N32" s="25">
        <f t="shared" si="5"/>
        <v>2.0280373481057268</v>
      </c>
      <c r="O32" s="22" t="s">
        <v>1</v>
      </c>
    </row>
    <row r="33" spans="2:15" ht="12.95" customHeight="1" x14ac:dyDescent="0.25">
      <c r="B33" s="33" t="s">
        <v>30</v>
      </c>
      <c r="C33" s="19">
        <v>6728349.1040000003</v>
      </c>
      <c r="D33" s="19">
        <v>6715033.1969999997</v>
      </c>
      <c r="E33" s="19" t="s">
        <v>0</v>
      </c>
      <c r="F33" s="25">
        <f t="shared" si="3"/>
        <v>0.19829994296900466</v>
      </c>
      <c r="G33" s="22" t="s">
        <v>1</v>
      </c>
      <c r="H33" s="19">
        <v>7024405.273</v>
      </c>
      <c r="I33" s="19" t="s">
        <v>0</v>
      </c>
      <c r="J33" s="25">
        <f t="shared" si="4"/>
        <v>-4.2146794994583185</v>
      </c>
      <c r="K33" s="22" t="s">
        <v>1</v>
      </c>
      <c r="L33" s="19">
        <v>6460698.5760000004</v>
      </c>
      <c r="M33" s="19" t="s">
        <v>0</v>
      </c>
      <c r="N33" s="25">
        <f t="shared" si="5"/>
        <v>4.1427490363698416</v>
      </c>
      <c r="O33" s="22" t="s">
        <v>1</v>
      </c>
    </row>
    <row r="34" spans="2:15" ht="12.95" customHeight="1" x14ac:dyDescent="0.25">
      <c r="B34" s="5" t="s">
        <v>31</v>
      </c>
      <c r="C34" s="19">
        <v>1167128.2579999999</v>
      </c>
      <c r="D34" s="19">
        <v>1196240.9269999999</v>
      </c>
      <c r="E34" s="19" t="s">
        <v>0</v>
      </c>
      <c r="F34" s="25">
        <f t="shared" si="3"/>
        <v>-2.4336793987654648</v>
      </c>
      <c r="G34" s="22" t="s">
        <v>1</v>
      </c>
      <c r="H34" s="19">
        <v>1558866.067</v>
      </c>
      <c r="I34" s="19" t="s">
        <v>0</v>
      </c>
      <c r="J34" s="25">
        <f t="shared" si="4"/>
        <v>-25.129664266404241</v>
      </c>
      <c r="K34" s="22" t="s">
        <v>1</v>
      </c>
      <c r="L34" s="19">
        <v>1188149.051</v>
      </c>
      <c r="M34" s="19" t="s">
        <v>0</v>
      </c>
      <c r="N34" s="25">
        <f t="shared" si="5"/>
        <v>-1.7692050490052624</v>
      </c>
      <c r="O34" s="22" t="s">
        <v>1</v>
      </c>
    </row>
    <row r="35" spans="2:15" ht="12.95" customHeight="1" x14ac:dyDescent="0.25">
      <c r="B35" s="5" t="s">
        <v>32</v>
      </c>
      <c r="C35" s="19">
        <v>2986983.8050000002</v>
      </c>
      <c r="D35" s="19">
        <v>2997215.1189999999</v>
      </c>
      <c r="E35" s="19" t="s">
        <v>0</v>
      </c>
      <c r="F35" s="25">
        <f t="shared" si="3"/>
        <v>-0.34136068296003463</v>
      </c>
      <c r="G35" s="22" t="s">
        <v>1</v>
      </c>
      <c r="H35" s="19">
        <v>3148597.6839999999</v>
      </c>
      <c r="I35" s="19" t="s">
        <v>0</v>
      </c>
      <c r="J35" s="25">
        <f t="shared" si="4"/>
        <v>-5.1328843891762066</v>
      </c>
      <c r="K35" s="22" t="s">
        <v>1</v>
      </c>
      <c r="L35" s="19">
        <v>3017424.4219999998</v>
      </c>
      <c r="M35" s="19" t="s">
        <v>0</v>
      </c>
      <c r="N35" s="25">
        <f t="shared" si="5"/>
        <v>-1.0088278194495093</v>
      </c>
      <c r="O35" s="22" t="s">
        <v>1</v>
      </c>
    </row>
    <row r="36" spans="2:15" ht="12.95" customHeight="1" x14ac:dyDescent="0.25">
      <c r="B36" s="5" t="s">
        <v>33</v>
      </c>
      <c r="C36" s="19">
        <v>2574237.0410000002</v>
      </c>
      <c r="D36" s="19">
        <v>2521577.1510000001</v>
      </c>
      <c r="E36" s="19" t="s">
        <v>0</v>
      </c>
      <c r="F36" s="25">
        <f t="shared" si="3"/>
        <v>2.088371160054181</v>
      </c>
      <c r="G36" s="22" t="s">
        <v>1</v>
      </c>
      <c r="H36" s="19">
        <v>2316941.5219999999</v>
      </c>
      <c r="I36" s="19" t="s">
        <v>0</v>
      </c>
      <c r="J36" s="25">
        <f t="shared" si="4"/>
        <v>11.104963874008389</v>
      </c>
      <c r="K36" s="22" t="s">
        <v>1</v>
      </c>
      <c r="L36" s="19">
        <v>2255125.1030000001</v>
      </c>
      <c r="M36" s="19" t="s">
        <v>0</v>
      </c>
      <c r="N36" s="25">
        <f t="shared" si="5"/>
        <v>14.150520411283818</v>
      </c>
      <c r="O36" s="22" t="s">
        <v>1</v>
      </c>
    </row>
    <row r="37" spans="2:15" ht="12.95" customHeight="1" x14ac:dyDescent="0.25">
      <c r="B37" s="33" t="s">
        <v>34</v>
      </c>
      <c r="C37" s="19">
        <v>4582192.84</v>
      </c>
      <c r="D37" s="19">
        <v>4601392.5269999998</v>
      </c>
      <c r="E37" s="19" t="s">
        <v>0</v>
      </c>
      <c r="F37" s="25">
        <f t="shared" si="3"/>
        <v>-0.41725818624123168</v>
      </c>
      <c r="G37" s="22" t="s">
        <v>1</v>
      </c>
      <c r="H37" s="19">
        <v>4611573.2290000003</v>
      </c>
      <c r="I37" s="19" t="s">
        <v>0</v>
      </c>
      <c r="J37" s="25">
        <f t="shared" si="4"/>
        <v>-0.63710121342628323</v>
      </c>
      <c r="K37" s="22" t="s">
        <v>1</v>
      </c>
      <c r="L37" s="19">
        <v>4541507.7010000004</v>
      </c>
      <c r="M37" s="19" t="s">
        <v>0</v>
      </c>
      <c r="N37" s="25">
        <f t="shared" si="5"/>
        <v>0.89585093054098675</v>
      </c>
      <c r="O37" s="22" t="s">
        <v>1</v>
      </c>
    </row>
    <row r="38" spans="2:15" ht="12.95" customHeight="1" x14ac:dyDescent="0.25">
      <c r="B38" s="33" t="s">
        <v>35</v>
      </c>
      <c r="C38" s="19">
        <v>1634997.81</v>
      </c>
      <c r="D38" s="19">
        <v>1642002.659</v>
      </c>
      <c r="E38" s="19" t="s">
        <v>0</v>
      </c>
      <c r="F38" s="25">
        <f t="shared" si="3"/>
        <v>-0.42660399857488152</v>
      </c>
      <c r="G38" s="22" t="s">
        <v>1</v>
      </c>
      <c r="H38" s="19">
        <v>1684299.838</v>
      </c>
      <c r="I38" s="19" t="s">
        <v>0</v>
      </c>
      <c r="J38" s="25">
        <f t="shared" si="4"/>
        <v>-2.9271526890688904</v>
      </c>
      <c r="K38" s="22" t="s">
        <v>1</v>
      </c>
      <c r="L38" s="19">
        <v>1504547.469</v>
      </c>
      <c r="M38" s="19" t="s">
        <v>0</v>
      </c>
      <c r="N38" s="25">
        <f t="shared" si="5"/>
        <v>8.6704038049862255</v>
      </c>
      <c r="O38" s="22" t="s">
        <v>1</v>
      </c>
    </row>
    <row r="39" spans="2:15" ht="12.95" customHeight="1" x14ac:dyDescent="0.25">
      <c r="B39" s="33" t="s">
        <v>36</v>
      </c>
      <c r="C39" s="19">
        <v>6217190.6500000004</v>
      </c>
      <c r="D39" s="19">
        <v>6243395.1859999998</v>
      </c>
      <c r="E39" s="19" t="s">
        <v>0</v>
      </c>
      <c r="F39" s="25">
        <f t="shared" si="3"/>
        <v>-0.41971611950433196</v>
      </c>
      <c r="G39" s="22" t="s">
        <v>1</v>
      </c>
      <c r="H39" s="19">
        <v>6295873.0669999998</v>
      </c>
      <c r="I39" s="19" t="s">
        <v>0</v>
      </c>
      <c r="J39" s="25">
        <f t="shared" si="4"/>
        <v>-1.249745923443335</v>
      </c>
      <c r="K39" s="22" t="s">
        <v>1</v>
      </c>
      <c r="L39" s="19">
        <v>6046055.1699999999</v>
      </c>
      <c r="M39" s="19" t="s">
        <v>0</v>
      </c>
      <c r="N39" s="25">
        <f t="shared" si="5"/>
        <v>2.8305312338061217</v>
      </c>
      <c r="O39" s="22" t="s">
        <v>1</v>
      </c>
    </row>
    <row r="40" spans="2:15" ht="12.95" customHeight="1" x14ac:dyDescent="0.25">
      <c r="B40" s="33" t="s">
        <v>6</v>
      </c>
      <c r="C40" s="19">
        <v>12945539.754000001</v>
      </c>
      <c r="D40" s="19">
        <v>12958428.382999999</v>
      </c>
      <c r="E40" s="19" t="s">
        <v>0</v>
      </c>
      <c r="F40" s="25">
        <f t="shared" si="3"/>
        <v>-9.946135919466359E-2</v>
      </c>
      <c r="G40" s="22" t="s">
        <v>1</v>
      </c>
      <c r="H40" s="19">
        <v>13320278.34</v>
      </c>
      <c r="I40" s="19" t="s">
        <v>0</v>
      </c>
      <c r="J40" s="25">
        <f t="shared" si="4"/>
        <v>-2.8132939600419737</v>
      </c>
      <c r="K40" s="22" t="s">
        <v>1</v>
      </c>
      <c r="L40" s="19">
        <v>12506753.745999999</v>
      </c>
      <c r="M40" s="19" t="s">
        <v>0</v>
      </c>
      <c r="N40" s="25">
        <f t="shared" si="5"/>
        <v>3.5083924806653899</v>
      </c>
      <c r="O40" s="22" t="s">
        <v>1</v>
      </c>
    </row>
    <row r="41" spans="2:15" ht="12.95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95" customHeight="1" x14ac:dyDescent="0.25">
      <c r="B42" s="33" t="s">
        <v>7</v>
      </c>
      <c r="C42" s="19">
        <v>25.402999999999999</v>
      </c>
      <c r="D42" s="19">
        <v>25.771000000000001</v>
      </c>
      <c r="E42" s="19" t="s">
        <v>0</v>
      </c>
      <c r="F42" s="25">
        <v>-1.4279599999999999</v>
      </c>
      <c r="G42" s="22" t="s">
        <v>1</v>
      </c>
      <c r="H42" s="19">
        <v>26.253</v>
      </c>
      <c r="I42" s="19" t="s">
        <v>0</v>
      </c>
      <c r="J42" s="25">
        <v>-3.2377199999999999</v>
      </c>
      <c r="K42" s="22" t="s">
        <v>1</v>
      </c>
      <c r="L42" s="19">
        <v>72.542000000000002</v>
      </c>
      <c r="M42" s="19" t="s">
        <v>0</v>
      </c>
      <c r="N42" s="25">
        <v>-64.981660000000005</v>
      </c>
      <c r="O42" s="22" t="s">
        <v>1</v>
      </c>
    </row>
    <row r="43" spans="2:15" ht="12.95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5" customHeight="1" x14ac:dyDescent="0.25">
      <c r="B44" s="35" t="s">
        <v>8</v>
      </c>
      <c r="F44" s="25"/>
      <c r="H44" s="19"/>
      <c r="J44" s="25"/>
      <c r="L44" s="19"/>
      <c r="N44" s="25"/>
    </row>
    <row r="45" spans="2:15" ht="12.95" customHeight="1" x14ac:dyDescent="0.25">
      <c r="B45" s="6"/>
      <c r="F45" s="25"/>
      <c r="H45" s="19"/>
      <c r="J45" s="25"/>
      <c r="L45" s="19"/>
      <c r="N45" s="25"/>
    </row>
    <row r="46" spans="2:15" ht="12.95" customHeight="1" x14ac:dyDescent="0.25">
      <c r="B46" s="33" t="s">
        <v>13</v>
      </c>
      <c r="C46" s="19">
        <v>6822161.7549999999</v>
      </c>
      <c r="D46" s="19">
        <v>6862498.1169999996</v>
      </c>
      <c r="E46" s="19" t="s">
        <v>0</v>
      </c>
      <c r="F46" s="25">
        <v>-0.58777000000000001</v>
      </c>
      <c r="G46" s="22" t="s">
        <v>1</v>
      </c>
      <c r="H46" s="19">
        <v>7039389.8049999997</v>
      </c>
      <c r="I46" t="s">
        <v>0</v>
      </c>
      <c r="J46" s="25">
        <v>-3.08589</v>
      </c>
      <c r="K46" t="s">
        <v>1</v>
      </c>
      <c r="L46" s="19">
        <v>6256142.125</v>
      </c>
      <c r="M46" t="s">
        <v>0</v>
      </c>
      <c r="N46" s="25">
        <v>9.0474200000000007</v>
      </c>
      <c r="O46" t="s">
        <v>1</v>
      </c>
    </row>
    <row r="47" spans="2:15" ht="12.95" customHeight="1" x14ac:dyDescent="0.25">
      <c r="B47" s="6" t="s">
        <v>37</v>
      </c>
      <c r="C47" s="19">
        <v>313824.24800000002</v>
      </c>
      <c r="D47" s="19">
        <v>316908.57400000002</v>
      </c>
      <c r="E47" s="19" t="s">
        <v>0</v>
      </c>
      <c r="F47" s="25">
        <v>-0.97324999999999995</v>
      </c>
      <c r="G47" s="22" t="s">
        <v>1</v>
      </c>
      <c r="H47" s="19">
        <v>303067.40500000003</v>
      </c>
      <c r="I47" s="19" t="s">
        <v>0</v>
      </c>
      <c r="J47" s="25">
        <v>3.5493199999999998</v>
      </c>
      <c r="K47" s="22" t="s">
        <v>1</v>
      </c>
      <c r="L47" s="19">
        <v>302167.96000000002</v>
      </c>
      <c r="M47" s="19" t="s">
        <v>0</v>
      </c>
      <c r="N47" s="25">
        <v>3.8575499999999998</v>
      </c>
      <c r="O47" s="22" t="s">
        <v>1</v>
      </c>
    </row>
    <row r="48" spans="2:15" ht="12.95" customHeight="1" x14ac:dyDescent="0.25">
      <c r="B48" s="6" t="s">
        <v>38</v>
      </c>
      <c r="C48" s="19">
        <v>220375.353</v>
      </c>
      <c r="D48" s="19">
        <v>232457.617</v>
      </c>
      <c r="E48" s="19" t="s">
        <v>0</v>
      </c>
      <c r="F48" s="25">
        <v>-5.1976199999999997</v>
      </c>
      <c r="G48" s="22" t="s">
        <v>1</v>
      </c>
      <c r="H48" s="19">
        <v>221789.114</v>
      </c>
      <c r="I48" s="19" t="s">
        <v>0</v>
      </c>
      <c r="J48" s="25">
        <v>-0.63743000000000005</v>
      </c>
      <c r="K48" s="22" t="s">
        <v>1</v>
      </c>
      <c r="L48" s="19">
        <v>194471.03700000001</v>
      </c>
      <c r="M48" s="19" t="s">
        <v>0</v>
      </c>
      <c r="N48" s="25">
        <v>13.32039</v>
      </c>
      <c r="O48" s="22" t="s">
        <v>1</v>
      </c>
    </row>
    <row r="49" spans="2:16" ht="12.95" customHeight="1" x14ac:dyDescent="0.25">
      <c r="B49" s="6" t="s">
        <v>39</v>
      </c>
      <c r="C49" s="19">
        <v>6287962.1540000001</v>
      </c>
      <c r="D49" s="19">
        <v>6313131.926</v>
      </c>
      <c r="E49" s="19" t="s">
        <v>0</v>
      </c>
      <c r="F49" s="25">
        <v>-0.39867999999999998</v>
      </c>
      <c r="G49" s="22" t="s">
        <v>1</v>
      </c>
      <c r="H49" s="19">
        <v>6514533.2860000003</v>
      </c>
      <c r="I49" s="19" t="s">
        <v>0</v>
      </c>
      <c r="J49" s="25">
        <v>-3.4779300000000002</v>
      </c>
      <c r="K49" s="22" t="s">
        <v>1</v>
      </c>
      <c r="L49" s="19">
        <v>5759503.1279999996</v>
      </c>
      <c r="M49" s="19" t="s">
        <v>0</v>
      </c>
      <c r="N49" s="25">
        <v>9.1754200000000008</v>
      </c>
      <c r="O49" s="22" t="s">
        <v>1</v>
      </c>
    </row>
    <row r="50" spans="2:16" ht="14.25" customHeight="1" x14ac:dyDescent="0.25">
      <c r="B50" s="36" t="s">
        <v>14</v>
      </c>
      <c r="C50" s="19">
        <v>2951375.0559999999</v>
      </c>
      <c r="D50" s="19">
        <v>2944112.94</v>
      </c>
      <c r="E50" s="19" t="s">
        <v>0</v>
      </c>
      <c r="F50" s="25">
        <v>0.24665999999999999</v>
      </c>
      <c r="G50" s="22" t="s">
        <v>1</v>
      </c>
      <c r="H50" s="19">
        <v>2930332.3689999999</v>
      </c>
      <c r="I50" s="19" t="s">
        <v>0</v>
      </c>
      <c r="J50" s="25">
        <v>0.71809000000000001</v>
      </c>
      <c r="K50" s="22" t="s">
        <v>1</v>
      </c>
      <c r="L50" s="19">
        <v>2673447.949</v>
      </c>
      <c r="M50" s="19" t="s">
        <v>0</v>
      </c>
      <c r="N50" s="25">
        <v>10.39583</v>
      </c>
      <c r="O50" s="22" t="s">
        <v>1</v>
      </c>
    </row>
    <row r="51" spans="2:16" ht="12.95" customHeight="1" x14ac:dyDescent="0.25">
      <c r="B51" s="5" t="s">
        <v>40</v>
      </c>
      <c r="C51" s="19">
        <v>2949730.1949999998</v>
      </c>
      <c r="D51" s="19">
        <v>2942197.6970000002</v>
      </c>
      <c r="E51" s="19" t="s">
        <v>0</v>
      </c>
      <c r="F51" s="25">
        <v>0.25601000000000002</v>
      </c>
      <c r="G51" s="22" t="s">
        <v>1</v>
      </c>
      <c r="H51" s="19">
        <v>2927934.997</v>
      </c>
      <c r="I51" s="19" t="s">
        <v>0</v>
      </c>
      <c r="J51" s="25">
        <v>0.74438000000000004</v>
      </c>
      <c r="K51" s="22" t="s">
        <v>1</v>
      </c>
      <c r="L51" s="19">
        <v>2672294.4139999999</v>
      </c>
      <c r="M51" s="19" t="s">
        <v>0</v>
      </c>
      <c r="N51" s="25">
        <v>10.381930000000001</v>
      </c>
      <c r="O51" s="22" t="s">
        <v>1</v>
      </c>
    </row>
    <row r="52" spans="2:16" s="57" customFormat="1" ht="12.95" customHeight="1" x14ac:dyDescent="0.25">
      <c r="B52" s="55" t="s">
        <v>56</v>
      </c>
      <c r="C52" s="58">
        <v>1644.8610000000001</v>
      </c>
      <c r="D52" s="58">
        <v>1915.2429999999999</v>
      </c>
      <c r="E52" s="59" t="s">
        <v>0</v>
      </c>
      <c r="F52" s="25">
        <v>-14.117369999999999</v>
      </c>
      <c r="G52" s="56" t="s">
        <v>1</v>
      </c>
      <c r="H52" s="58">
        <v>2397.3719999999998</v>
      </c>
      <c r="I52" s="59" t="s">
        <v>0</v>
      </c>
      <c r="J52" s="25">
        <v>-31.38899</v>
      </c>
      <c r="K52" s="56" t="s">
        <v>1</v>
      </c>
      <c r="L52" s="60">
        <v>1153.5350000000001</v>
      </c>
      <c r="M52" s="59" t="s">
        <v>0</v>
      </c>
      <c r="N52" s="25">
        <v>42.593069999999997</v>
      </c>
      <c r="O52" s="56" t="s">
        <v>1</v>
      </c>
    </row>
    <row r="53" spans="2:16" ht="12.95" customHeight="1" x14ac:dyDescent="0.25">
      <c r="B53" s="33" t="s">
        <v>9</v>
      </c>
      <c r="C53" s="19">
        <v>5722936.3130000001</v>
      </c>
      <c r="D53" s="19">
        <v>5735842.5930000003</v>
      </c>
      <c r="E53" s="19" t="s">
        <v>0</v>
      </c>
      <c r="F53" s="25">
        <v>-0.22500999999999999</v>
      </c>
      <c r="G53" s="22" t="s">
        <v>1</v>
      </c>
      <c r="H53" s="19">
        <v>5906557.1270000003</v>
      </c>
      <c r="I53" s="19" t="s">
        <v>0</v>
      </c>
      <c r="J53" s="25">
        <v>-3.1087600000000002</v>
      </c>
      <c r="K53" s="22" t="s">
        <v>1</v>
      </c>
      <c r="L53" s="19">
        <v>4987176.6160000004</v>
      </c>
      <c r="M53" s="19" t="s">
        <v>0</v>
      </c>
      <c r="N53" s="25">
        <v>14.753030000000001</v>
      </c>
      <c r="O53" s="22" t="s">
        <v>1</v>
      </c>
    </row>
    <row r="54" spans="2:16" ht="12.95" customHeight="1" x14ac:dyDescent="0.25">
      <c r="B54" s="33" t="s">
        <v>10</v>
      </c>
      <c r="C54" s="19">
        <v>4050600.4980000001</v>
      </c>
      <c r="D54" s="19">
        <v>4070768.4640000002</v>
      </c>
      <c r="E54" s="19" t="s">
        <v>0</v>
      </c>
      <c r="F54" s="25">
        <v>-0.49542999999999998</v>
      </c>
      <c r="G54" s="22" t="s">
        <v>1</v>
      </c>
      <c r="H54" s="19">
        <v>4063165.0469999998</v>
      </c>
      <c r="I54" s="19" t="s">
        <v>0</v>
      </c>
      <c r="J54" s="25">
        <v>-0.30923</v>
      </c>
      <c r="K54" s="22" t="s">
        <v>1</v>
      </c>
      <c r="L54" s="19">
        <v>3942413.4580000001</v>
      </c>
      <c r="M54" s="19" t="s">
        <v>0</v>
      </c>
      <c r="N54" s="25">
        <v>2.7441800000000001</v>
      </c>
      <c r="O54" s="22" t="s">
        <v>1</v>
      </c>
    </row>
    <row r="55" spans="2:16" ht="12.95" customHeight="1" x14ac:dyDescent="0.25">
      <c r="B55" s="33" t="s">
        <v>11</v>
      </c>
      <c r="C55" s="19">
        <v>9773536.8110000007</v>
      </c>
      <c r="D55" s="19">
        <v>9806611.057</v>
      </c>
      <c r="E55" s="19" t="s">
        <v>0</v>
      </c>
      <c r="F55" s="25">
        <v>-0.33726</v>
      </c>
      <c r="G55" s="22" t="s">
        <v>1</v>
      </c>
      <c r="H55" s="19">
        <v>9969722.1740000006</v>
      </c>
      <c r="I55" s="19" t="s">
        <v>0</v>
      </c>
      <c r="J55" s="25">
        <v>-1.9678100000000001</v>
      </c>
      <c r="K55" s="22" t="s">
        <v>1</v>
      </c>
      <c r="L55" s="19">
        <v>8929590.0739999991</v>
      </c>
      <c r="M55" s="19" t="s">
        <v>0</v>
      </c>
      <c r="N55" s="25">
        <v>9.4511199999999995</v>
      </c>
      <c r="O55" s="22" t="s">
        <v>1</v>
      </c>
    </row>
    <row r="56" spans="2:16" ht="12.95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2.95" customHeight="1" x14ac:dyDescent="0.25"/>
    <row r="58" spans="2:16" ht="12.95" customHeight="1" x14ac:dyDescent="0.25"/>
    <row r="59" spans="2:16" ht="12.95" customHeight="1" x14ac:dyDescent="0.25">
      <c r="B59" s="4" t="s">
        <v>41</v>
      </c>
      <c r="P59" s="20"/>
    </row>
    <row r="60" spans="2:16" ht="12.95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2.95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2.9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2.9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2.9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C1" workbookViewId="0">
      <selection activeCell="G15" sqref="G15"/>
    </sheetView>
  </sheetViews>
  <sheetFormatPr defaultRowHeight="15.75" x14ac:dyDescent="0.25"/>
  <cols>
    <col min="1" max="1" width="4" customWidth="1"/>
    <col min="2" max="2" width="9.375" customWidth="1"/>
    <col min="3" max="3" width="20.75" customWidth="1"/>
    <col min="4" max="4" width="11.25" bestFit="1" customWidth="1"/>
    <col min="5" max="5" width="10.75" customWidth="1"/>
    <col min="6" max="6" width="11.25" bestFit="1" customWidth="1"/>
    <col min="7" max="7" width="11.2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7.25" x14ac:dyDescent="0.25">
      <c r="A2" s="65" t="s">
        <v>53</v>
      </c>
      <c r="B2" s="66"/>
      <c r="C2" s="66"/>
      <c r="D2" s="66"/>
      <c r="E2" s="66"/>
      <c r="F2" s="66"/>
      <c r="G2" s="66"/>
    </row>
    <row r="3" spans="1:9" x14ac:dyDescent="0.25">
      <c r="A3" s="40"/>
      <c r="B3" s="41"/>
      <c r="C3" s="41"/>
      <c r="D3" s="41"/>
      <c r="E3" s="41"/>
      <c r="F3" s="41"/>
      <c r="G3" s="41"/>
    </row>
    <row r="4" spans="1:9" x14ac:dyDescent="0.25">
      <c r="A4" s="42"/>
      <c r="B4" s="42"/>
      <c r="C4" s="42"/>
      <c r="D4" s="42"/>
      <c r="E4" s="42"/>
      <c r="F4" s="42"/>
      <c r="G4" s="44" t="s">
        <v>46</v>
      </c>
    </row>
    <row r="5" spans="1:9" x14ac:dyDescent="0.25">
      <c r="A5" s="42"/>
      <c r="B5" s="42"/>
      <c r="C5" s="42"/>
      <c r="D5" s="42"/>
      <c r="E5" s="42"/>
      <c r="F5" s="42"/>
      <c r="G5" s="43"/>
    </row>
    <row r="6" spans="1:9" s="46" customFormat="1" ht="14.25" x14ac:dyDescent="0.25">
      <c r="D6" s="53">
        <f>G6-89</f>
        <v>43193</v>
      </c>
      <c r="E6" s="53">
        <f>G6-59</f>
        <v>43223</v>
      </c>
      <c r="F6" s="53">
        <f>G6-27</f>
        <v>43255</v>
      </c>
      <c r="G6" s="53">
        <f>'Table 1A'!C4</f>
        <v>43282</v>
      </c>
    </row>
    <row r="7" spans="1:9" x14ac:dyDescent="0.25">
      <c r="A7" s="42"/>
      <c r="B7" s="42"/>
      <c r="C7" s="42"/>
      <c r="D7" s="50"/>
      <c r="E7" s="50"/>
      <c r="F7" s="50"/>
      <c r="G7" s="50"/>
    </row>
    <row r="8" spans="1:9" x14ac:dyDescent="0.25">
      <c r="A8" s="33" t="s">
        <v>48</v>
      </c>
      <c r="B8" s="38"/>
      <c r="C8" s="38"/>
      <c r="D8" s="54">
        <v>597630.29200000002</v>
      </c>
      <c r="E8" s="54">
        <v>600923.55499999993</v>
      </c>
      <c r="F8" s="54">
        <v>584520.60899999994</v>
      </c>
      <c r="G8" s="54">
        <v>607577.34000000008</v>
      </c>
    </row>
    <row r="9" spans="1:9" x14ac:dyDescent="0.25">
      <c r="A9" s="38" t="s">
        <v>45</v>
      </c>
      <c r="B9" s="38"/>
      <c r="C9" s="38"/>
      <c r="D9" s="54"/>
      <c r="E9" s="54"/>
      <c r="F9" s="54"/>
      <c r="G9" s="54"/>
      <c r="H9" s="48"/>
    </row>
    <row r="10" spans="1:9" x14ac:dyDescent="0.25">
      <c r="A10" s="38"/>
      <c r="B10" s="33" t="s">
        <v>51</v>
      </c>
      <c r="C10" s="38"/>
      <c r="D10" s="54">
        <v>180988.41</v>
      </c>
      <c r="E10" s="54">
        <v>184372.78600000002</v>
      </c>
      <c r="F10" s="54">
        <v>167015.78999999998</v>
      </c>
      <c r="G10" s="54">
        <v>194729.60700000002</v>
      </c>
      <c r="H10" s="48"/>
      <c r="I10" s="48"/>
    </row>
    <row r="11" spans="1:9" x14ac:dyDescent="0.25">
      <c r="A11" s="38"/>
      <c r="B11" s="33" t="s">
        <v>5</v>
      </c>
      <c r="C11" s="38"/>
      <c r="D11" s="54">
        <v>416641.88199999998</v>
      </c>
      <c r="E11" s="54">
        <v>416550.76899999997</v>
      </c>
      <c r="F11" s="54">
        <v>417504.81900000002</v>
      </c>
      <c r="G11" s="54">
        <v>412847.73300000001</v>
      </c>
      <c r="H11" s="48"/>
    </row>
    <row r="12" spans="1:9" x14ac:dyDescent="0.25">
      <c r="A12" s="38"/>
      <c r="B12" s="38"/>
      <c r="C12" s="38"/>
      <c r="D12" s="50"/>
      <c r="E12" s="50"/>
      <c r="F12" s="50"/>
      <c r="G12" s="50"/>
      <c r="H12" s="49"/>
    </row>
    <row r="13" spans="1:9" x14ac:dyDescent="0.25">
      <c r="A13" s="39" t="s">
        <v>55</v>
      </c>
      <c r="B13" s="38"/>
      <c r="C13" s="38"/>
      <c r="D13" s="54">
        <v>136</v>
      </c>
      <c r="E13" s="54">
        <v>137</v>
      </c>
      <c r="F13" s="54">
        <v>137</v>
      </c>
      <c r="G13" s="54">
        <v>137</v>
      </c>
      <c r="H13" s="48"/>
    </row>
    <row r="14" spans="1:9" x14ac:dyDescent="0.25">
      <c r="A14" s="39"/>
      <c r="B14" s="38"/>
      <c r="C14" s="38"/>
      <c r="D14" s="54"/>
      <c r="E14" s="54"/>
      <c r="F14" s="54"/>
      <c r="G14" s="54"/>
      <c r="H14" s="48"/>
    </row>
    <row r="15" spans="1:9" x14ac:dyDescent="0.25">
      <c r="A15" s="39" t="s">
        <v>54</v>
      </c>
      <c r="B15" s="33"/>
      <c r="C15" s="38"/>
      <c r="D15" s="54">
        <v>326435.65796573</v>
      </c>
      <c r="E15" s="54">
        <v>341627.73787931004</v>
      </c>
      <c r="F15" s="54">
        <v>345679.31179173006</v>
      </c>
      <c r="G15" s="54">
        <v>361555.21799699997</v>
      </c>
      <c r="H15" s="48"/>
    </row>
    <row r="16" spans="1:9" x14ac:dyDescent="0.25">
      <c r="A16" s="38"/>
      <c r="B16" s="38"/>
      <c r="C16" s="38"/>
    </row>
    <row r="17" spans="1:7" x14ac:dyDescent="0.25">
      <c r="A17" s="44"/>
      <c r="B17" s="38"/>
      <c r="C17" s="38"/>
      <c r="D17" s="4"/>
      <c r="E17" s="4"/>
      <c r="F17" s="4"/>
      <c r="G17" s="4"/>
    </row>
    <row r="18" spans="1:7" x14ac:dyDescent="0.25">
      <c r="A18" s="37" t="s">
        <v>44</v>
      </c>
    </row>
    <row r="19" spans="1:7" ht="16.5" x14ac:dyDescent="0.25">
      <c r="A19" s="38"/>
      <c r="B19" s="45"/>
      <c r="C19" s="45"/>
    </row>
    <row r="24" spans="1:7" ht="19.5" x14ac:dyDescent="0.3">
      <c r="A24" s="47"/>
    </row>
  </sheetData>
  <mergeCells count="1">
    <mergeCell ref="A2:G2"/>
  </mergeCells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1A</vt:lpstr>
      <vt:lpstr>Table1B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FU Tsip-kong, Aleox</cp:lastModifiedBy>
  <cp:lastPrinted>2018-08-24T04:35:57Z</cp:lastPrinted>
  <dcterms:created xsi:type="dcterms:W3CDTF">1998-05-23T02:17:03Z</dcterms:created>
  <dcterms:modified xsi:type="dcterms:W3CDTF">2018-08-24T04:36:16Z</dcterms:modified>
</cp:coreProperties>
</file>