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14670" windowHeight="11565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34" i="2" l="1"/>
  <c r="F34" i="2"/>
  <c r="N9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F21" i="2" l="1"/>
  <c r="N21" i="2"/>
  <c r="J21" i="2"/>
  <c r="F22" i="2"/>
  <c r="N22" i="2"/>
  <c r="F23" i="2"/>
  <c r="J22" i="2"/>
  <c r="N23" i="2"/>
  <c r="J23" i="2"/>
</calcChain>
</file>

<file path=xl/sharedStrings.xml><?xml version="1.0" encoding="utf-8"?>
<sst xmlns="http://schemas.openxmlformats.org/spreadsheetml/2006/main" count="294" uniqueCount="57">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</sst>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81" fontId="1" fillId="0" borderId="0" xfId="1" applyNumberFormat="1" applyFont="1" applyFill="1" applyAlignment="1" applyProtection="1">
      <alignment horizontal="right"/>
    </xf>
    <xf numFmtId="177" fontId="20" fillId="0" borderId="0" xfId="1" applyNumberFormat="1" applyFont="1" applyFill="1" applyAlignment="1" applyProtection="1">
      <alignment horizontal="right"/>
    </xf>
    <xf numFmtId="177" fontId="20" fillId="0" borderId="0" xfId="1" applyNumberFormat="1" applyFont="1" applyFill="1" applyProtection="1"/>
    <xf numFmtId="177" fontId="20" fillId="0" borderId="0" xfId="1" applyNumberFormat="1" applyFont="1" applyFill="1" applyAlignment="1" applyProtection="1">
      <alignment horizontal="left"/>
    </xf>
    <xf numFmtId="181" fontId="20" fillId="0" borderId="0" xfId="1" applyNumberFormat="1" applyFont="1" applyAlignment="1" applyProtection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/>
  </sheetViews>
  <sheetFormatPr defaultRowHeight="15.75" x14ac:dyDescent="0.25"/>
  <cols>
    <col min="1" max="1" width="5" customWidth="1"/>
    <col min="2" max="2" width="25.25" customWidth="1"/>
    <col min="3" max="4" width="13.625" customWidth="1"/>
    <col min="5" max="5" width="1.625" customWidth="1"/>
    <col min="6" max="6" width="6.5" customWidth="1"/>
    <col min="7" max="7" width="1.625" customWidth="1"/>
    <col min="8" max="8" width="13.625" customWidth="1"/>
    <col min="9" max="9" width="1.625" customWidth="1"/>
    <col min="10" max="10" width="6.75" customWidth="1"/>
    <col min="11" max="11" width="1.625" customWidth="1"/>
    <col min="12" max="12" width="13.625" customWidth="1"/>
    <col min="13" max="13" width="1.625" customWidth="1"/>
    <col min="14" max="14" width="6.25" customWidth="1"/>
    <col min="15" max="15" width="1.75" customWidth="1"/>
    <col min="17" max="17" width="11.875" bestFit="1" customWidth="1"/>
  </cols>
  <sheetData>
    <row r="1" spans="2:17" ht="24" customHeight="1" x14ac:dyDescent="0.3">
      <c r="B1" s="52" t="str">
        <f>"附表1.1："&amp;TEXT(C4,"yyyy年m月")&amp;"香港貨幣統計數字"</f>
        <v>附表1.1：2018年4月香港貨幣統計數字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25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43191</v>
      </c>
      <c r="D4" s="27" t="str">
        <f>"( 與"&amp;TEXT(C4,"yyyy年m月")&amp;"比較之變動百分率 )"</f>
        <v>( 與2018年4月比較之變動百分率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43166</v>
      </c>
      <c r="E5" s="8"/>
      <c r="F5" s="9"/>
      <c r="G5" s="9"/>
      <c r="H5" s="51">
        <f>C4-89</f>
        <v>43102</v>
      </c>
      <c r="I5" s="8"/>
      <c r="J5" s="21"/>
      <c r="K5" s="21"/>
      <c r="L5" s="51">
        <f>C4-365</f>
        <v>42826</v>
      </c>
      <c r="M5" s="8"/>
      <c r="N5" s="10"/>
    </row>
    <row r="6" spans="2:17" ht="12.95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2.95" customHeight="1" x14ac:dyDescent="0.25">
      <c r="B7" s="6" t="s">
        <v>17</v>
      </c>
      <c r="C7" s="19">
        <v>2025904.912</v>
      </c>
      <c r="D7" s="19">
        <v>1656884.487</v>
      </c>
      <c r="E7" s="23" t="s">
        <v>0</v>
      </c>
      <c r="F7" s="25">
        <f>(C7/D7-1)*100</f>
        <v>22.271946408778231</v>
      </c>
      <c r="G7" s="22" t="s">
        <v>1</v>
      </c>
      <c r="H7" s="19">
        <v>1677111.5830000001</v>
      </c>
      <c r="I7" s="19" t="s">
        <v>0</v>
      </c>
      <c r="J7" s="25">
        <f>($C7/H7-1)*100</f>
        <v>20.797264328476107</v>
      </c>
      <c r="K7" s="22" t="s">
        <v>1</v>
      </c>
      <c r="L7" s="19">
        <v>1477493.57</v>
      </c>
      <c r="M7" s="19" t="s">
        <v>0</v>
      </c>
      <c r="N7" s="25">
        <f>($C7/L7-1)*100</f>
        <v>37.117680451225233</v>
      </c>
      <c r="O7" s="22" t="s">
        <v>1</v>
      </c>
    </row>
    <row r="8" spans="2:17" ht="12.95" customHeight="1" x14ac:dyDescent="0.25">
      <c r="B8" s="5" t="s">
        <v>18</v>
      </c>
      <c r="C8" s="19">
        <v>889375.48899999994</v>
      </c>
      <c r="D8" s="19">
        <v>816553.03300000005</v>
      </c>
      <c r="E8" s="19" t="s">
        <v>0</v>
      </c>
      <c r="F8" s="25">
        <f t="shared" ref="F8:F18" si="0">(C8/D8-1)*100</f>
        <v>8.9182763466632018</v>
      </c>
      <c r="G8" s="22" t="s">
        <v>1</v>
      </c>
      <c r="H8" s="19">
        <v>881703.14599999995</v>
      </c>
      <c r="I8" s="19" t="s">
        <v>0</v>
      </c>
      <c r="J8" s="25">
        <f t="shared" ref="J8:J18" si="1">($C8/H8-1)*100</f>
        <v>0.87017303213750008</v>
      </c>
      <c r="K8" s="22" t="s">
        <v>1</v>
      </c>
      <c r="L8" s="19">
        <v>761410.16</v>
      </c>
      <c r="M8" s="19" t="s">
        <v>0</v>
      </c>
      <c r="N8" s="25">
        <f t="shared" ref="N8:N18" si="2">($C8/L8-1)*100</f>
        <v>16.806359531635341</v>
      </c>
      <c r="O8" s="22" t="s">
        <v>1</v>
      </c>
    </row>
    <row r="9" spans="2:17" ht="12.95" customHeight="1" x14ac:dyDescent="0.25">
      <c r="B9" s="5" t="s">
        <v>19</v>
      </c>
      <c r="C9" s="19">
        <v>2915280.4010000001</v>
      </c>
      <c r="D9" s="19">
        <v>2473437.52</v>
      </c>
      <c r="E9" s="19" t="s">
        <v>0</v>
      </c>
      <c r="F9" s="25">
        <f t="shared" si="0"/>
        <v>17.863514943365132</v>
      </c>
      <c r="G9" s="22" t="s">
        <v>1</v>
      </c>
      <c r="H9" s="19">
        <v>2558814.7289999998</v>
      </c>
      <c r="I9" s="19" t="s">
        <v>0</v>
      </c>
      <c r="J9" s="25">
        <f t="shared" si="1"/>
        <v>13.930890265717256</v>
      </c>
      <c r="K9" s="22" t="s">
        <v>1</v>
      </c>
      <c r="L9" s="19">
        <v>2238903.73</v>
      </c>
      <c r="M9" s="19" t="s">
        <v>0</v>
      </c>
      <c r="N9" s="25">
        <f t="shared" si="2"/>
        <v>30.21017214527577</v>
      </c>
      <c r="O9" s="22" t="s">
        <v>1</v>
      </c>
    </row>
    <row r="10" spans="2:17" ht="12.95" customHeight="1" x14ac:dyDescent="0.25">
      <c r="B10" s="6" t="s">
        <v>20</v>
      </c>
      <c r="C10" s="19">
        <v>7576048.5279999999</v>
      </c>
      <c r="D10" s="19">
        <v>7229517.3030000003</v>
      </c>
      <c r="E10" s="19" t="s">
        <v>0</v>
      </c>
      <c r="F10" s="25">
        <f t="shared" si="0"/>
        <v>4.7932830156752093</v>
      </c>
      <c r="G10" s="22" t="s">
        <v>1</v>
      </c>
      <c r="H10" s="19">
        <v>7251294.7450000001</v>
      </c>
      <c r="I10" s="19" t="s">
        <v>0</v>
      </c>
      <c r="J10" s="25">
        <f t="shared" si="1"/>
        <v>4.4785627176984866</v>
      </c>
      <c r="K10" s="22" t="s">
        <v>1</v>
      </c>
      <c r="L10" s="19">
        <v>6671634.8059999999</v>
      </c>
      <c r="M10" s="19" t="s">
        <v>0</v>
      </c>
      <c r="N10" s="25">
        <f t="shared" si="2"/>
        <v>13.556103538320684</v>
      </c>
      <c r="O10" s="22" t="s">
        <v>1</v>
      </c>
    </row>
    <row r="11" spans="2:17" ht="12.95" customHeight="1" x14ac:dyDescent="0.25">
      <c r="B11" s="5" t="s">
        <v>21</v>
      </c>
      <c r="C11" s="19">
        <v>6772132.6390000004</v>
      </c>
      <c r="D11" s="19">
        <v>6706016.415</v>
      </c>
      <c r="E11" s="19" t="s">
        <v>0</v>
      </c>
      <c r="F11" s="25">
        <f t="shared" si="0"/>
        <v>0.98592398092125499</v>
      </c>
      <c r="G11" s="22" t="s">
        <v>1</v>
      </c>
      <c r="H11" s="19">
        <v>6849889.3380000005</v>
      </c>
      <c r="I11" s="19" t="s">
        <v>0</v>
      </c>
      <c r="J11" s="25">
        <f t="shared" si="1"/>
        <v>-1.1351526304029802</v>
      </c>
      <c r="K11" s="22" t="s">
        <v>1</v>
      </c>
      <c r="L11" s="19">
        <v>6397972.4749999996</v>
      </c>
      <c r="M11" s="19" t="s">
        <v>0</v>
      </c>
      <c r="N11" s="25">
        <f t="shared" si="2"/>
        <v>5.8481052468110306</v>
      </c>
      <c r="O11" s="22" t="s">
        <v>1</v>
      </c>
    </row>
    <row r="12" spans="2:17" ht="12.95" customHeight="1" x14ac:dyDescent="0.25">
      <c r="B12" s="5" t="s">
        <v>19</v>
      </c>
      <c r="C12" s="19">
        <v>14348181.166999999</v>
      </c>
      <c r="D12" s="19">
        <v>13935533.718</v>
      </c>
      <c r="E12" s="19" t="s">
        <v>0</v>
      </c>
      <c r="F12" s="25">
        <f t="shared" si="0"/>
        <v>2.9611169356721367</v>
      </c>
      <c r="G12" s="22" t="s">
        <v>1</v>
      </c>
      <c r="H12" s="19">
        <v>14101184.083000001</v>
      </c>
      <c r="I12" s="19" t="s">
        <v>0</v>
      </c>
      <c r="J12" s="25">
        <f t="shared" si="1"/>
        <v>1.7516052733314247</v>
      </c>
      <c r="K12" s="22" t="s">
        <v>1</v>
      </c>
      <c r="L12" s="19">
        <v>13069607.280999999</v>
      </c>
      <c r="M12" s="19" t="s">
        <v>0</v>
      </c>
      <c r="N12" s="25">
        <f t="shared" si="2"/>
        <v>9.7828026390565981</v>
      </c>
      <c r="O12" s="22" t="s">
        <v>1</v>
      </c>
    </row>
    <row r="13" spans="2:17" ht="12.95" customHeight="1" x14ac:dyDescent="0.25">
      <c r="B13" s="6" t="s">
        <v>22</v>
      </c>
      <c r="C13" s="19">
        <v>7591475.2220000001</v>
      </c>
      <c r="D13" s="19">
        <v>7245943.4790000003</v>
      </c>
      <c r="E13" s="19" t="s">
        <v>0</v>
      </c>
      <c r="F13" s="25">
        <f t="shared" si="0"/>
        <v>4.7686232165819575</v>
      </c>
      <c r="G13" s="22" t="s">
        <v>1</v>
      </c>
      <c r="H13" s="19">
        <v>7266207.9380000001</v>
      </c>
      <c r="I13" s="19" t="s">
        <v>0</v>
      </c>
      <c r="J13" s="25">
        <f t="shared" si="1"/>
        <v>4.4764378720701492</v>
      </c>
      <c r="K13" s="22" t="s">
        <v>1</v>
      </c>
      <c r="L13" s="19">
        <v>6684157.415</v>
      </c>
      <c r="M13" s="19" t="s">
        <v>0</v>
      </c>
      <c r="N13" s="25">
        <f t="shared" si="2"/>
        <v>13.574153788836218</v>
      </c>
      <c r="O13" s="22" t="s">
        <v>1</v>
      </c>
    </row>
    <row r="14" spans="2:17" ht="12.95" customHeight="1" x14ac:dyDescent="0.25">
      <c r="B14" s="5" t="s">
        <v>21</v>
      </c>
      <c r="C14" s="19">
        <v>6808757.1519999998</v>
      </c>
      <c r="D14" s="19">
        <v>6741817.5980000002</v>
      </c>
      <c r="E14" s="19" t="s">
        <v>0</v>
      </c>
      <c r="F14" s="25">
        <f t="shared" si="0"/>
        <v>0.99290069817161708</v>
      </c>
      <c r="G14" s="22" t="s">
        <v>1</v>
      </c>
      <c r="H14" s="19">
        <v>6881824.4639999997</v>
      </c>
      <c r="I14" s="19" t="s">
        <v>0</v>
      </c>
      <c r="J14" s="25">
        <f t="shared" si="1"/>
        <v>-1.061743326674891</v>
      </c>
      <c r="K14" s="22" t="s">
        <v>1</v>
      </c>
      <c r="L14" s="19">
        <v>6432252.5719999997</v>
      </c>
      <c r="M14" s="19" t="s">
        <v>0</v>
      </c>
      <c r="N14" s="25">
        <f t="shared" si="2"/>
        <v>5.8533861316166114</v>
      </c>
      <c r="O14" s="22" t="s">
        <v>1</v>
      </c>
    </row>
    <row r="15" spans="2:17" ht="12.95" customHeight="1" x14ac:dyDescent="0.25">
      <c r="B15" s="5" t="s">
        <v>47</v>
      </c>
      <c r="C15" s="19">
        <v>14400232.374</v>
      </c>
      <c r="D15" s="19">
        <v>13987761.077</v>
      </c>
      <c r="E15" s="19" t="s">
        <v>0</v>
      </c>
      <c r="F15" s="25">
        <f t="shared" si="0"/>
        <v>2.9488014181070277</v>
      </c>
      <c r="G15" s="22" t="s">
        <v>1</v>
      </c>
      <c r="H15" s="19">
        <v>14148032.402000001</v>
      </c>
      <c r="I15" s="19" t="s">
        <v>0</v>
      </c>
      <c r="J15" s="25">
        <f t="shared" si="1"/>
        <v>1.7825798304246687</v>
      </c>
      <c r="K15" s="22" t="s">
        <v>1</v>
      </c>
      <c r="L15" s="19">
        <v>13116409.987</v>
      </c>
      <c r="M15" s="19" t="s">
        <v>0</v>
      </c>
      <c r="N15" s="25">
        <f t="shared" si="2"/>
        <v>9.787909864607979</v>
      </c>
      <c r="O15" s="22" t="s">
        <v>1</v>
      </c>
    </row>
    <row r="16" spans="2:17" ht="12.95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2.95" customHeight="1" x14ac:dyDescent="0.25">
      <c r="B17" s="33" t="s">
        <v>50</v>
      </c>
      <c r="C17" s="19">
        <v>492686</v>
      </c>
      <c r="D17" s="19">
        <v>500673</v>
      </c>
      <c r="E17" s="19" t="s">
        <v>0</v>
      </c>
      <c r="F17" s="25">
        <f t="shared" si="0"/>
        <v>-1.5952527897450053</v>
      </c>
      <c r="G17" s="22" t="s">
        <v>1</v>
      </c>
      <c r="H17" s="19">
        <v>472506</v>
      </c>
      <c r="I17" s="19" t="s">
        <v>0</v>
      </c>
      <c r="J17" s="25">
        <f t="shared" si="1"/>
        <v>4.2708452379440764</v>
      </c>
      <c r="K17" s="22" t="s">
        <v>1</v>
      </c>
      <c r="L17" s="19">
        <v>436382</v>
      </c>
      <c r="M17" s="19" t="s">
        <v>0</v>
      </c>
      <c r="N17" s="25">
        <f t="shared" si="2"/>
        <v>12.902457021600334</v>
      </c>
      <c r="O17" s="22" t="s">
        <v>1</v>
      </c>
    </row>
    <row r="18" spans="2:16" ht="12.95" customHeight="1" x14ac:dyDescent="0.25">
      <c r="B18" s="6" t="s">
        <v>23</v>
      </c>
      <c r="C18" s="19">
        <v>467038.84499999997</v>
      </c>
      <c r="D18" s="19">
        <v>464125.20500000002</v>
      </c>
      <c r="E18" s="19" t="s">
        <v>0</v>
      </c>
      <c r="F18" s="25">
        <f t="shared" si="0"/>
        <v>0.62777025867404301</v>
      </c>
      <c r="G18" s="22" t="s">
        <v>1</v>
      </c>
      <c r="H18" s="19">
        <v>444413.85600000003</v>
      </c>
      <c r="I18" s="19" t="s">
        <v>0</v>
      </c>
      <c r="J18" s="25">
        <f t="shared" si="1"/>
        <v>5.0909729061192843</v>
      </c>
      <c r="K18" s="22" t="s">
        <v>1</v>
      </c>
      <c r="L18" s="19">
        <v>409338.73599999998</v>
      </c>
      <c r="M18" s="19" t="s">
        <v>0</v>
      </c>
      <c r="N18" s="25">
        <f t="shared" si="2"/>
        <v>14.095931785942684</v>
      </c>
      <c r="O18" s="22" t="s">
        <v>1</v>
      </c>
    </row>
    <row r="19" spans="2:16" ht="12.95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2.95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2.95" customHeight="1" x14ac:dyDescent="0.25">
      <c r="B21" s="33" t="s">
        <v>25</v>
      </c>
      <c r="C21" s="64">
        <v>1719926.426</v>
      </c>
      <c r="D21" s="58">
        <v>1675617.3189999999</v>
      </c>
      <c r="E21" s="61" t="s">
        <v>0</v>
      </c>
      <c r="F21" s="62">
        <f>C21/D21*100-100</f>
        <v>2.6443452510053618</v>
      </c>
      <c r="G21" s="63" t="s">
        <v>1</v>
      </c>
      <c r="H21" s="64">
        <v>1688856.96</v>
      </c>
      <c r="I21" s="61" t="s">
        <v>0</v>
      </c>
      <c r="J21" s="62">
        <f>C21/H21*100-100</f>
        <v>1.8396742137356483</v>
      </c>
      <c r="K21" s="63" t="s">
        <v>1</v>
      </c>
      <c r="L21" s="58">
        <v>1488335.196</v>
      </c>
      <c r="M21" s="61" t="s">
        <v>0</v>
      </c>
      <c r="N21" s="62">
        <f>C21/L21*100-100</f>
        <v>15.560421511391851</v>
      </c>
      <c r="O21" s="63" t="s">
        <v>1</v>
      </c>
      <c r="P21" s="30"/>
    </row>
    <row r="22" spans="2:16" ht="12.95" customHeight="1" x14ac:dyDescent="0.25">
      <c r="B22" s="6" t="s">
        <v>23</v>
      </c>
      <c r="C22" s="64">
        <v>464352.69500000001</v>
      </c>
      <c r="D22" s="58">
        <v>460096.054</v>
      </c>
      <c r="E22" s="61" t="s">
        <v>0</v>
      </c>
      <c r="F22" s="62">
        <f>C22/D22*100-100</f>
        <v>0.92516355291323293</v>
      </c>
      <c r="G22" s="63" t="s">
        <v>1</v>
      </c>
      <c r="H22" s="64">
        <v>430296.17</v>
      </c>
      <c r="I22" s="61" t="s">
        <v>0</v>
      </c>
      <c r="J22" s="62">
        <f>C22/H22*100-100</f>
        <v>7.9146707255144833</v>
      </c>
      <c r="K22" s="63" t="s">
        <v>1</v>
      </c>
      <c r="L22" s="58">
        <v>406994.3</v>
      </c>
      <c r="M22" s="61" t="s">
        <v>0</v>
      </c>
      <c r="N22" s="62">
        <f>C22/L22*100-100</f>
        <v>14.0931691180933</v>
      </c>
      <c r="O22" s="63" t="s">
        <v>1</v>
      </c>
      <c r="P22" s="30"/>
    </row>
    <row r="23" spans="2:16" ht="12.95" customHeight="1" x14ac:dyDescent="0.25">
      <c r="B23" s="6" t="s">
        <v>26</v>
      </c>
      <c r="C23" s="64">
        <v>1255573.7309999999</v>
      </c>
      <c r="D23" s="58">
        <v>1215521.2649999999</v>
      </c>
      <c r="E23" s="61" t="s">
        <v>0</v>
      </c>
      <c r="F23" s="62">
        <f>C23/D23*100-100</f>
        <v>3.2950855861826511</v>
      </c>
      <c r="G23" s="63" t="s">
        <v>1</v>
      </c>
      <c r="H23" s="64">
        <v>1258560.79</v>
      </c>
      <c r="I23" s="61" t="s">
        <v>0</v>
      </c>
      <c r="J23" s="62">
        <f>C23/H23*100-100</f>
        <v>-0.23733927067600291</v>
      </c>
      <c r="K23" s="63" t="s">
        <v>1</v>
      </c>
      <c r="L23" s="58">
        <v>1081340.8970000001</v>
      </c>
      <c r="M23" s="61" t="s">
        <v>0</v>
      </c>
      <c r="N23" s="62">
        <f>C23/L23*100-100</f>
        <v>16.112664792701324</v>
      </c>
      <c r="O23" s="63" t="s">
        <v>1</v>
      </c>
      <c r="P23" s="30"/>
    </row>
    <row r="24" spans="2:16" ht="12.95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2.95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2.95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2.95" customHeight="1" x14ac:dyDescent="0.25">
      <c r="B27" s="33" t="s">
        <v>49</v>
      </c>
      <c r="C27" s="19">
        <v>2448241.5559999999</v>
      </c>
      <c r="D27" s="19">
        <v>2009312.3149999999</v>
      </c>
      <c r="E27" s="19" t="s">
        <v>0</v>
      </c>
      <c r="F27" s="25">
        <f t="shared" ref="F27:F40" si="3">(C27/D27-1)*100</f>
        <v>21.844749455984889</v>
      </c>
      <c r="G27" s="22" t="s">
        <v>1</v>
      </c>
      <c r="H27" s="19">
        <v>2114400.8730000001</v>
      </c>
      <c r="I27" s="19" t="s">
        <v>0</v>
      </c>
      <c r="J27" s="25">
        <f t="shared" ref="J27:J40" si="4">($C27/H27-1)*100</f>
        <v>15.788902060295351</v>
      </c>
      <c r="K27" s="22" t="s">
        <v>1</v>
      </c>
      <c r="L27" s="19">
        <v>1829564.9939999999</v>
      </c>
      <c r="M27" s="19" t="s">
        <v>0</v>
      </c>
      <c r="N27" s="25">
        <f t="shared" ref="N27:N40" si="5">($C27/L27-1)*100</f>
        <v>33.815500626046635</v>
      </c>
      <c r="O27" s="22" t="s">
        <v>1</v>
      </c>
    </row>
    <row r="28" spans="2:16" ht="12.95" customHeight="1" x14ac:dyDescent="0.25">
      <c r="B28" s="33" t="s">
        <v>4</v>
      </c>
      <c r="C28" s="19">
        <v>5326375.5980000002</v>
      </c>
      <c r="D28" s="19">
        <v>5342764.13</v>
      </c>
      <c r="E28" s="19" t="s">
        <v>0</v>
      </c>
      <c r="F28" s="25">
        <f t="shared" si="3"/>
        <v>-0.30674256997378357</v>
      </c>
      <c r="G28" s="22" t="s">
        <v>1</v>
      </c>
      <c r="H28" s="19">
        <v>5454463.2489999998</v>
      </c>
      <c r="I28" s="19" t="s">
        <v>0</v>
      </c>
      <c r="J28" s="25">
        <f t="shared" si="4"/>
        <v>-2.3483089930706358</v>
      </c>
      <c r="K28" s="22" t="s">
        <v>1</v>
      </c>
      <c r="L28" s="19">
        <v>5098844.9230000004</v>
      </c>
      <c r="M28" s="19" t="s">
        <v>0</v>
      </c>
      <c r="N28" s="25">
        <f t="shared" si="5"/>
        <v>4.4623964532368721</v>
      </c>
      <c r="O28" s="22" t="s">
        <v>1</v>
      </c>
    </row>
    <row r="29" spans="2:16" ht="12.95" customHeight="1" x14ac:dyDescent="0.25">
      <c r="B29" s="33" t="s">
        <v>5</v>
      </c>
      <c r="C29" s="19">
        <v>5545661.1859999998</v>
      </c>
      <c r="D29" s="19">
        <v>5559203.6009999998</v>
      </c>
      <c r="E29" s="19" t="s">
        <v>0</v>
      </c>
      <c r="F29" s="25">
        <f t="shared" si="3"/>
        <v>-0.24360350819969678</v>
      </c>
      <c r="G29" s="22" t="s">
        <v>1</v>
      </c>
      <c r="H29" s="19">
        <v>5505838.2280000001</v>
      </c>
      <c r="I29" s="19" t="s">
        <v>0</v>
      </c>
      <c r="J29" s="25">
        <f t="shared" si="4"/>
        <v>0.72328601660469616</v>
      </c>
      <c r="K29" s="22" t="s">
        <v>1</v>
      </c>
      <c r="L29" s="19">
        <v>5271175.05</v>
      </c>
      <c r="M29" s="19" t="s">
        <v>0</v>
      </c>
      <c r="N29" s="25">
        <f t="shared" si="5"/>
        <v>5.2073045079388924</v>
      </c>
      <c r="O29" s="22" t="s">
        <v>1</v>
      </c>
    </row>
    <row r="30" spans="2:16" ht="12.95" customHeight="1" x14ac:dyDescent="0.25">
      <c r="B30" s="24" t="s">
        <v>52</v>
      </c>
      <c r="C30" s="19">
        <v>5501587.6519999998</v>
      </c>
      <c r="D30" s="19">
        <v>5517115.665</v>
      </c>
      <c r="E30" s="19" t="s">
        <v>0</v>
      </c>
      <c r="F30" s="25">
        <f t="shared" si="3"/>
        <v>-0.28145164870311268</v>
      </c>
      <c r="G30" s="22" t="s">
        <v>1</v>
      </c>
      <c r="H30" s="19">
        <v>5465532.2999999998</v>
      </c>
      <c r="I30" s="19" t="s">
        <v>0</v>
      </c>
      <c r="J30" s="25">
        <f t="shared" si="4"/>
        <v>0.65968601082093681</v>
      </c>
      <c r="K30" s="22" t="s">
        <v>1</v>
      </c>
      <c r="L30" s="19">
        <v>5230354.108</v>
      </c>
      <c r="M30" s="19" t="s">
        <v>0</v>
      </c>
      <c r="N30" s="25">
        <f t="shared" si="5"/>
        <v>5.1857587153638196</v>
      </c>
      <c r="O30" s="22" t="s">
        <v>1</v>
      </c>
    </row>
    <row r="31" spans="2:16" ht="12.95" customHeight="1" x14ac:dyDescent="0.25">
      <c r="B31" s="6" t="s">
        <v>28</v>
      </c>
      <c r="C31" s="19">
        <v>38244.067000000003</v>
      </c>
      <c r="D31" s="19">
        <v>36147.868000000002</v>
      </c>
      <c r="E31" s="19" t="s">
        <v>0</v>
      </c>
      <c r="F31" s="25">
        <f t="shared" si="3"/>
        <v>5.7989561099426323</v>
      </c>
      <c r="G31" s="22" t="s">
        <v>1</v>
      </c>
      <c r="H31" s="19">
        <v>34573.279999999999</v>
      </c>
      <c r="I31" s="19" t="s">
        <v>0</v>
      </c>
      <c r="J31" s="25">
        <f t="shared" si="4"/>
        <v>10.617410323810761</v>
      </c>
      <c r="K31" s="22" t="s">
        <v>1</v>
      </c>
      <c r="L31" s="19">
        <v>34993.228000000003</v>
      </c>
      <c r="M31" s="19" t="s">
        <v>0</v>
      </c>
      <c r="N31" s="25">
        <f t="shared" si="5"/>
        <v>9.2899088932292919</v>
      </c>
      <c r="O31" s="22" t="s">
        <v>1</v>
      </c>
    </row>
    <row r="32" spans="2:16" ht="12.95" customHeight="1" x14ac:dyDescent="0.25">
      <c r="B32" s="6" t="s">
        <v>29</v>
      </c>
      <c r="C32" s="19">
        <v>5829.4669999999996</v>
      </c>
      <c r="D32" s="19">
        <v>5940.0680000000002</v>
      </c>
      <c r="E32" s="19" t="s">
        <v>0</v>
      </c>
      <c r="F32" s="25">
        <f t="shared" si="3"/>
        <v>-1.8619483817357119</v>
      </c>
      <c r="G32" s="22" t="s">
        <v>1</v>
      </c>
      <c r="H32" s="19">
        <v>5732.6480000000001</v>
      </c>
      <c r="I32" s="19" t="s">
        <v>0</v>
      </c>
      <c r="J32" s="25">
        <f t="shared" si="4"/>
        <v>1.6889053714792768</v>
      </c>
      <c r="K32" s="22" t="s">
        <v>1</v>
      </c>
      <c r="L32" s="19">
        <v>5827.7139999999999</v>
      </c>
      <c r="M32" s="19" t="s">
        <v>0</v>
      </c>
      <c r="N32" s="25">
        <f t="shared" si="5"/>
        <v>3.0080405455712445E-2</v>
      </c>
      <c r="O32" s="22" t="s">
        <v>1</v>
      </c>
    </row>
    <row r="33" spans="2:15" ht="12.95" customHeight="1" x14ac:dyDescent="0.25">
      <c r="B33" s="33" t="s">
        <v>30</v>
      </c>
      <c r="C33" s="19">
        <v>7024405.273</v>
      </c>
      <c r="D33" s="19">
        <v>6680610.4800000004</v>
      </c>
      <c r="E33" s="19" t="s">
        <v>0</v>
      </c>
      <c r="F33" s="25">
        <f t="shared" si="3"/>
        <v>5.1461583343203721</v>
      </c>
      <c r="G33" s="22" t="s">
        <v>1</v>
      </c>
      <c r="H33" s="19">
        <v>6715034.7709999997</v>
      </c>
      <c r="I33" s="19" t="s">
        <v>0</v>
      </c>
      <c r="J33" s="25">
        <f t="shared" si="4"/>
        <v>4.607131795297148</v>
      </c>
      <c r="K33" s="22" t="s">
        <v>1</v>
      </c>
      <c r="L33" s="19">
        <v>6178464.0539999995</v>
      </c>
      <c r="M33" s="19" t="s">
        <v>0</v>
      </c>
      <c r="N33" s="25">
        <f t="shared" si="5"/>
        <v>13.691772123402245</v>
      </c>
      <c r="O33" s="22" t="s">
        <v>1</v>
      </c>
    </row>
    <row r="34" spans="2:15" ht="12.95" customHeight="1" x14ac:dyDescent="0.25">
      <c r="B34" s="5" t="s">
        <v>31</v>
      </c>
      <c r="C34" s="19">
        <v>1558866.067</v>
      </c>
      <c r="D34" s="19">
        <v>1192759.2819999999</v>
      </c>
      <c r="E34" s="19" t="s">
        <v>0</v>
      </c>
      <c r="F34" s="25">
        <f t="shared" si="3"/>
        <v>30.694104881424032</v>
      </c>
      <c r="G34" s="22" t="s">
        <v>1</v>
      </c>
      <c r="H34" s="19">
        <v>1232697.727</v>
      </c>
      <c r="I34" s="19" t="s">
        <v>0</v>
      </c>
      <c r="J34" s="25">
        <f t="shared" si="4"/>
        <v>26.459717808825012</v>
      </c>
      <c r="K34" s="22" t="s">
        <v>1</v>
      </c>
      <c r="L34" s="19">
        <v>1068154.834</v>
      </c>
      <c r="M34" s="19" t="s">
        <v>0</v>
      </c>
      <c r="N34" s="25">
        <f t="shared" si="5"/>
        <v>45.9400844690649</v>
      </c>
      <c r="O34" s="22" t="s">
        <v>1</v>
      </c>
    </row>
    <row r="35" spans="2:15" ht="12.95" customHeight="1" x14ac:dyDescent="0.25">
      <c r="B35" s="5" t="s">
        <v>32</v>
      </c>
      <c r="C35" s="19">
        <v>3148597.6839999999</v>
      </c>
      <c r="D35" s="19">
        <v>3168771.4640000002</v>
      </c>
      <c r="E35" s="19" t="s">
        <v>0</v>
      </c>
      <c r="F35" s="25">
        <f t="shared" si="3"/>
        <v>-0.63664357714627862</v>
      </c>
      <c r="G35" s="22" t="s">
        <v>1</v>
      </c>
      <c r="H35" s="19">
        <v>3208193.0359999998</v>
      </c>
      <c r="I35" s="19" t="s">
        <v>0</v>
      </c>
      <c r="J35" s="25">
        <f t="shared" si="4"/>
        <v>-1.8575986959408097</v>
      </c>
      <c r="K35" s="22" t="s">
        <v>1</v>
      </c>
      <c r="L35" s="19">
        <v>2892603.094</v>
      </c>
      <c r="M35" s="19" t="s">
        <v>0</v>
      </c>
      <c r="N35" s="25">
        <f t="shared" si="5"/>
        <v>8.8499729026425342</v>
      </c>
      <c r="O35" s="22" t="s">
        <v>1</v>
      </c>
    </row>
    <row r="36" spans="2:15" ht="12.95" customHeight="1" x14ac:dyDescent="0.25">
      <c r="B36" s="5" t="s">
        <v>33</v>
      </c>
      <c r="C36" s="19">
        <v>2316941.5219999999</v>
      </c>
      <c r="D36" s="19">
        <v>2319079.7340000002</v>
      </c>
      <c r="E36" s="19" t="s">
        <v>0</v>
      </c>
      <c r="F36" s="25">
        <f t="shared" si="3"/>
        <v>-9.2200883335402661E-2</v>
      </c>
      <c r="G36" s="22" t="s">
        <v>1</v>
      </c>
      <c r="H36" s="19">
        <v>2274144.0079999999</v>
      </c>
      <c r="I36" s="19" t="s">
        <v>0</v>
      </c>
      <c r="J36" s="25">
        <f t="shared" si="4"/>
        <v>1.8819174972845465</v>
      </c>
      <c r="K36" s="22" t="s">
        <v>1</v>
      </c>
      <c r="L36" s="19">
        <v>2217706.1260000002</v>
      </c>
      <c r="M36" s="19" t="s">
        <v>0</v>
      </c>
      <c r="N36" s="25">
        <f t="shared" si="5"/>
        <v>4.4746864716014967</v>
      </c>
      <c r="O36" s="22" t="s">
        <v>1</v>
      </c>
    </row>
    <row r="37" spans="2:15" ht="12.95" customHeight="1" x14ac:dyDescent="0.25">
      <c r="B37" s="33" t="s">
        <v>34</v>
      </c>
      <c r="C37" s="19">
        <v>4611573.2290000003</v>
      </c>
      <c r="D37" s="19">
        <v>4572775.8360000001</v>
      </c>
      <c r="E37" s="19" t="s">
        <v>0</v>
      </c>
      <c r="F37" s="25">
        <f t="shared" si="3"/>
        <v>0.84844292376111685</v>
      </c>
      <c r="G37" s="22" t="s">
        <v>1</v>
      </c>
      <c r="H37" s="19">
        <v>4740869.0880000005</v>
      </c>
      <c r="I37" s="19" t="s">
        <v>0</v>
      </c>
      <c r="J37" s="25">
        <f t="shared" si="4"/>
        <v>-2.7272606899707785</v>
      </c>
      <c r="K37" s="22" t="s">
        <v>1</v>
      </c>
      <c r="L37" s="19">
        <v>4522079.3619999997</v>
      </c>
      <c r="M37" s="19" t="s">
        <v>0</v>
      </c>
      <c r="N37" s="25">
        <f t="shared" si="5"/>
        <v>1.97904237930977</v>
      </c>
      <c r="O37" s="22" t="s">
        <v>1</v>
      </c>
    </row>
    <row r="38" spans="2:15" ht="12.95" customHeight="1" x14ac:dyDescent="0.25">
      <c r="B38" s="33" t="s">
        <v>35</v>
      </c>
      <c r="C38" s="19">
        <v>1684299.838</v>
      </c>
      <c r="D38" s="19">
        <v>1657893.73</v>
      </c>
      <c r="E38" s="19" t="s">
        <v>0</v>
      </c>
      <c r="F38" s="25">
        <f t="shared" si="3"/>
        <v>1.5927503387083819</v>
      </c>
      <c r="G38" s="22" t="s">
        <v>1</v>
      </c>
      <c r="H38" s="19">
        <v>1618798.4909999999</v>
      </c>
      <c r="I38" s="19" t="s">
        <v>0</v>
      </c>
      <c r="J38" s="25">
        <f t="shared" si="4"/>
        <v>4.0462940485901377</v>
      </c>
      <c r="K38" s="22" t="s">
        <v>1</v>
      </c>
      <c r="L38" s="19">
        <v>1499041.551</v>
      </c>
      <c r="M38" s="19" t="s">
        <v>0</v>
      </c>
      <c r="N38" s="25">
        <f t="shared" si="5"/>
        <v>12.358449095451384</v>
      </c>
      <c r="O38" s="22" t="s">
        <v>1</v>
      </c>
    </row>
    <row r="39" spans="2:15" ht="12.95" customHeight="1" x14ac:dyDescent="0.25">
      <c r="B39" s="33" t="s">
        <v>36</v>
      </c>
      <c r="C39" s="19">
        <v>6295873.0669999998</v>
      </c>
      <c r="D39" s="19">
        <v>6230669.5659999996</v>
      </c>
      <c r="E39" s="19" t="s">
        <v>0</v>
      </c>
      <c r="F39" s="25">
        <f t="shared" si="3"/>
        <v>1.04649268123298</v>
      </c>
      <c r="G39" s="22" t="s">
        <v>1</v>
      </c>
      <c r="H39" s="19">
        <v>6359667.5789999999</v>
      </c>
      <c r="I39" s="19" t="s">
        <v>0</v>
      </c>
      <c r="J39" s="25">
        <f t="shared" si="4"/>
        <v>-1.0031107948260232</v>
      </c>
      <c r="K39" s="22" t="s">
        <v>1</v>
      </c>
      <c r="L39" s="19">
        <v>6021120.9129999997</v>
      </c>
      <c r="M39" s="19" t="s">
        <v>0</v>
      </c>
      <c r="N39" s="25">
        <f t="shared" si="5"/>
        <v>4.5631396208435593</v>
      </c>
      <c r="O39" s="22" t="s">
        <v>1</v>
      </c>
    </row>
    <row r="40" spans="2:15" ht="12.95" customHeight="1" x14ac:dyDescent="0.25">
      <c r="B40" s="33" t="s">
        <v>6</v>
      </c>
      <c r="C40" s="19">
        <v>13320278.34</v>
      </c>
      <c r="D40" s="19">
        <v>12911280.046</v>
      </c>
      <c r="E40" s="19" t="s">
        <v>0</v>
      </c>
      <c r="F40" s="25">
        <f t="shared" si="3"/>
        <v>3.1677594517571572</v>
      </c>
      <c r="G40" s="22" t="s">
        <v>1</v>
      </c>
      <c r="H40" s="19">
        <v>13074702.35</v>
      </c>
      <c r="I40" s="19" t="s">
        <v>0</v>
      </c>
      <c r="J40" s="25">
        <f t="shared" si="4"/>
        <v>1.8782530066544956</v>
      </c>
      <c r="K40" s="22" t="s">
        <v>1</v>
      </c>
      <c r="L40" s="19">
        <v>12199584.967</v>
      </c>
      <c r="M40" s="19" t="s">
        <v>0</v>
      </c>
      <c r="N40" s="25">
        <f t="shared" si="5"/>
        <v>9.1863237645500853</v>
      </c>
      <c r="O40" s="22" t="s">
        <v>1</v>
      </c>
    </row>
    <row r="41" spans="2:15" ht="12.95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2.95" customHeight="1" x14ac:dyDescent="0.25">
      <c r="B42" s="33" t="s">
        <v>7</v>
      </c>
      <c r="C42" s="19">
        <v>26.253</v>
      </c>
      <c r="D42" s="19">
        <v>26.257999999999999</v>
      </c>
      <c r="E42" s="19" t="s">
        <v>0</v>
      </c>
      <c r="F42" s="25">
        <v>-1.9040000000000001E-2</v>
      </c>
      <c r="G42" s="22" t="s">
        <v>1</v>
      </c>
      <c r="H42" s="19">
        <v>27.742999999999999</v>
      </c>
      <c r="I42" s="19" t="s">
        <v>0</v>
      </c>
      <c r="J42" s="25">
        <v>-5.3707200000000004</v>
      </c>
      <c r="K42" s="22" t="s">
        <v>1</v>
      </c>
      <c r="L42" s="19">
        <v>72.94</v>
      </c>
      <c r="M42" s="19" t="s">
        <v>0</v>
      </c>
      <c r="N42" s="25">
        <v>-64.007400000000004</v>
      </c>
      <c r="O42" s="22" t="s">
        <v>1</v>
      </c>
    </row>
    <row r="43" spans="2:15" ht="12.95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5" customHeight="1" x14ac:dyDescent="0.25">
      <c r="B44" s="35" t="s">
        <v>8</v>
      </c>
      <c r="F44" s="25"/>
      <c r="H44" s="19"/>
      <c r="J44" s="25"/>
      <c r="L44" s="19"/>
      <c r="N44" s="25"/>
    </row>
    <row r="45" spans="2:15" ht="12.95" customHeight="1" x14ac:dyDescent="0.25">
      <c r="B45" s="6"/>
      <c r="F45" s="25"/>
      <c r="H45" s="19"/>
      <c r="J45" s="25"/>
      <c r="L45" s="19"/>
      <c r="N45" s="25"/>
    </row>
    <row r="46" spans="2:15" ht="12.95" customHeight="1" x14ac:dyDescent="0.25">
      <c r="B46" s="33" t="s">
        <v>13</v>
      </c>
      <c r="C46" s="19">
        <v>7039389.8049999997</v>
      </c>
      <c r="D46" s="19">
        <v>6748216.6809999999</v>
      </c>
      <c r="E46" s="19" t="s">
        <v>0</v>
      </c>
      <c r="F46" s="25">
        <v>4.3148099999999996</v>
      </c>
      <c r="G46" s="22" t="s">
        <v>1</v>
      </c>
      <c r="H46" s="19">
        <v>6646806.7180000003</v>
      </c>
      <c r="I46" t="s">
        <v>0</v>
      </c>
      <c r="J46" s="25">
        <v>5.9063400000000001</v>
      </c>
      <c r="K46" t="s">
        <v>1</v>
      </c>
      <c r="L46" s="19">
        <v>5928649.335</v>
      </c>
      <c r="M46" t="s">
        <v>0</v>
      </c>
      <c r="N46" s="25">
        <v>18.735130000000002</v>
      </c>
      <c r="O46" t="s">
        <v>1</v>
      </c>
    </row>
    <row r="47" spans="2:15" ht="12.95" customHeight="1" x14ac:dyDescent="0.25">
      <c r="B47" s="6" t="s">
        <v>37</v>
      </c>
      <c r="C47" s="19">
        <v>303067.40500000003</v>
      </c>
      <c r="D47" s="19">
        <v>301265.30800000002</v>
      </c>
      <c r="E47" s="19" t="s">
        <v>0</v>
      </c>
      <c r="F47" s="25">
        <v>0.59816999999999998</v>
      </c>
      <c r="G47" s="22" t="s">
        <v>1</v>
      </c>
      <c r="H47" s="19">
        <v>299663.43800000002</v>
      </c>
      <c r="I47" s="19" t="s">
        <v>0</v>
      </c>
      <c r="J47" s="25">
        <v>1.1359300000000001</v>
      </c>
      <c r="K47" s="22" t="s">
        <v>1</v>
      </c>
      <c r="L47" s="19">
        <v>278016.37</v>
      </c>
      <c r="M47" s="19" t="s">
        <v>0</v>
      </c>
      <c r="N47" s="25">
        <v>9.0106300000000008</v>
      </c>
      <c r="O47" s="22" t="s">
        <v>1</v>
      </c>
    </row>
    <row r="48" spans="2:15" ht="12.95" customHeight="1" x14ac:dyDescent="0.25">
      <c r="B48" s="6" t="s">
        <v>38</v>
      </c>
      <c r="C48" s="19">
        <v>221789.114</v>
      </c>
      <c r="D48" s="19">
        <v>220977.13200000001</v>
      </c>
      <c r="E48" s="19" t="s">
        <v>0</v>
      </c>
      <c r="F48" s="25">
        <v>0.36745</v>
      </c>
      <c r="G48" s="22" t="s">
        <v>1</v>
      </c>
      <c r="H48" s="19">
        <v>204016.217</v>
      </c>
      <c r="I48" s="19" t="s">
        <v>0</v>
      </c>
      <c r="J48" s="25">
        <v>8.7115100000000005</v>
      </c>
      <c r="K48" s="22" t="s">
        <v>1</v>
      </c>
      <c r="L48" s="19">
        <v>191578.93</v>
      </c>
      <c r="M48" s="19" t="s">
        <v>0</v>
      </c>
      <c r="N48" s="25">
        <v>15.76905</v>
      </c>
      <c r="O48" s="22" t="s">
        <v>1</v>
      </c>
    </row>
    <row r="49" spans="2:16" ht="12.95" customHeight="1" x14ac:dyDescent="0.25">
      <c r="B49" s="6" t="s">
        <v>39</v>
      </c>
      <c r="C49" s="19">
        <v>6514533.2860000003</v>
      </c>
      <c r="D49" s="19">
        <v>6225974.2410000004</v>
      </c>
      <c r="E49" s="19" t="s">
        <v>0</v>
      </c>
      <c r="F49" s="25">
        <v>4.63476</v>
      </c>
      <c r="G49" s="22" t="s">
        <v>1</v>
      </c>
      <c r="H49" s="19">
        <v>6143127.0630000001</v>
      </c>
      <c r="I49" s="19" t="s">
        <v>0</v>
      </c>
      <c r="J49" s="25">
        <v>6.0458800000000004</v>
      </c>
      <c r="K49" s="22" t="s">
        <v>1</v>
      </c>
      <c r="L49" s="19">
        <v>5459054.0350000001</v>
      </c>
      <c r="M49" s="19" t="s">
        <v>0</v>
      </c>
      <c r="N49" s="25">
        <v>19.33447</v>
      </c>
      <c r="O49" s="22" t="s">
        <v>1</v>
      </c>
    </row>
    <row r="50" spans="2:16" ht="14.25" customHeight="1" x14ac:dyDescent="0.25">
      <c r="B50" s="36" t="s">
        <v>14</v>
      </c>
      <c r="C50" s="19">
        <v>2930332.3689999999</v>
      </c>
      <c r="D50" s="19">
        <v>2904173.76</v>
      </c>
      <c r="E50" s="19" t="s">
        <v>0</v>
      </c>
      <c r="F50" s="25">
        <v>0.90071999999999997</v>
      </c>
      <c r="G50" s="22" t="s">
        <v>1</v>
      </c>
      <c r="H50" s="19">
        <v>2872285.4309999999</v>
      </c>
      <c r="I50" s="19" t="s">
        <v>0</v>
      </c>
      <c r="J50" s="25">
        <v>2.0209299999999999</v>
      </c>
      <c r="K50" s="22" t="s">
        <v>1</v>
      </c>
      <c r="L50" s="19">
        <v>2587840.0260000001</v>
      </c>
      <c r="M50" s="19" t="s">
        <v>0</v>
      </c>
      <c r="N50" s="25">
        <v>13.234669999999999</v>
      </c>
      <c r="O50" s="22" t="s">
        <v>1</v>
      </c>
    </row>
    <row r="51" spans="2:16" ht="12.95" customHeight="1" x14ac:dyDescent="0.25">
      <c r="B51" s="5" t="s">
        <v>40</v>
      </c>
      <c r="C51" s="19">
        <v>2927934.997</v>
      </c>
      <c r="D51" s="19">
        <v>2902777.088</v>
      </c>
      <c r="E51" s="19" t="s">
        <v>0</v>
      </c>
      <c r="F51" s="25">
        <v>0.86668000000000001</v>
      </c>
      <c r="G51" s="22" t="s">
        <v>1</v>
      </c>
      <c r="H51" s="19">
        <v>2870927.5630000001</v>
      </c>
      <c r="I51" s="19" t="s">
        <v>0</v>
      </c>
      <c r="J51" s="25">
        <v>1.98567</v>
      </c>
      <c r="K51" s="22" t="s">
        <v>1</v>
      </c>
      <c r="L51" s="19">
        <v>2586716.8089999999</v>
      </c>
      <c r="M51" s="19" t="s">
        <v>0</v>
      </c>
      <c r="N51" s="25">
        <v>13.19116</v>
      </c>
      <c r="O51" s="22" t="s">
        <v>1</v>
      </c>
    </row>
    <row r="52" spans="2:16" s="57" customFormat="1" ht="12.95" customHeight="1" x14ac:dyDescent="0.25">
      <c r="B52" s="55" t="s">
        <v>56</v>
      </c>
      <c r="C52" s="58">
        <v>2397.3719999999998</v>
      </c>
      <c r="D52" s="58">
        <v>1396.672</v>
      </c>
      <c r="E52" s="59" t="s">
        <v>0</v>
      </c>
      <c r="F52" s="25">
        <v>71.648889999999994</v>
      </c>
      <c r="G52" s="56" t="s">
        <v>1</v>
      </c>
      <c r="H52" s="58">
        <v>1357.8679999999999</v>
      </c>
      <c r="I52" s="59" t="s">
        <v>0</v>
      </c>
      <c r="J52" s="25">
        <v>76.554119999999998</v>
      </c>
      <c r="K52" s="56" t="s">
        <v>1</v>
      </c>
      <c r="L52" s="60">
        <v>1123.2170000000001</v>
      </c>
      <c r="M52" s="59" t="s">
        <v>0</v>
      </c>
      <c r="N52" s="25">
        <v>113.438</v>
      </c>
      <c r="O52" s="56" t="s">
        <v>1</v>
      </c>
    </row>
    <row r="53" spans="2:16" ht="12.95" customHeight="1" x14ac:dyDescent="0.25">
      <c r="B53" s="33" t="s">
        <v>9</v>
      </c>
      <c r="C53" s="19">
        <v>5906557.1270000003</v>
      </c>
      <c r="D53" s="19">
        <v>5557009.6169999996</v>
      </c>
      <c r="E53" s="19" t="s">
        <v>0</v>
      </c>
      <c r="F53" s="25">
        <v>6.2901999999999996</v>
      </c>
      <c r="G53" s="22" t="s">
        <v>1</v>
      </c>
      <c r="H53" s="19">
        <v>5445777.2240000004</v>
      </c>
      <c r="I53" s="19" t="s">
        <v>0</v>
      </c>
      <c r="J53" s="25">
        <v>8.4612300000000005</v>
      </c>
      <c r="K53" s="22" t="s">
        <v>1</v>
      </c>
      <c r="L53" s="19">
        <v>4689777.2079999996</v>
      </c>
      <c r="M53" s="19" t="s">
        <v>0</v>
      </c>
      <c r="N53" s="25">
        <v>25.945360000000001</v>
      </c>
      <c r="O53" s="22" t="s">
        <v>1</v>
      </c>
    </row>
    <row r="54" spans="2:16" ht="12.95" customHeight="1" x14ac:dyDescent="0.25">
      <c r="B54" s="33" t="s">
        <v>10</v>
      </c>
      <c r="C54" s="19">
        <v>4063165.0469999998</v>
      </c>
      <c r="D54" s="19">
        <v>4095380.824</v>
      </c>
      <c r="E54" s="19" t="s">
        <v>0</v>
      </c>
      <c r="F54" s="25">
        <v>-0.78663000000000005</v>
      </c>
      <c r="G54" s="22" t="s">
        <v>1</v>
      </c>
      <c r="H54" s="19">
        <v>4073314.9249999998</v>
      </c>
      <c r="I54" s="19" t="s">
        <v>0</v>
      </c>
      <c r="J54" s="25">
        <v>-0.24917</v>
      </c>
      <c r="K54" s="22" t="s">
        <v>1</v>
      </c>
      <c r="L54" s="19">
        <v>3826712.1529999999</v>
      </c>
      <c r="M54" s="19" t="s">
        <v>0</v>
      </c>
      <c r="N54" s="25">
        <v>6.1790000000000003</v>
      </c>
      <c r="O54" s="22" t="s">
        <v>1</v>
      </c>
    </row>
    <row r="55" spans="2:16" ht="12.95" customHeight="1" x14ac:dyDescent="0.25">
      <c r="B55" s="33" t="s">
        <v>11</v>
      </c>
      <c r="C55" s="19">
        <v>9969722.1740000006</v>
      </c>
      <c r="D55" s="19">
        <v>9652390.4409999996</v>
      </c>
      <c r="E55" s="19" t="s">
        <v>0</v>
      </c>
      <c r="F55" s="25">
        <v>3.2875899999999998</v>
      </c>
      <c r="G55" s="22" t="s">
        <v>1</v>
      </c>
      <c r="H55" s="19">
        <v>9519092.1490000002</v>
      </c>
      <c r="I55" s="19" t="s">
        <v>0</v>
      </c>
      <c r="J55" s="25">
        <v>4.7339599999999997</v>
      </c>
      <c r="K55" s="22" t="s">
        <v>1</v>
      </c>
      <c r="L55" s="19">
        <v>8516489.3609999996</v>
      </c>
      <c r="M55" s="19" t="s">
        <v>0</v>
      </c>
      <c r="N55" s="25">
        <v>17.063749999999999</v>
      </c>
      <c r="O55" s="22" t="s">
        <v>1</v>
      </c>
    </row>
    <row r="56" spans="2:16" ht="12.95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2.95" customHeight="1" x14ac:dyDescent="0.25"/>
    <row r="58" spans="2:16" ht="12.95" customHeight="1" x14ac:dyDescent="0.25"/>
    <row r="59" spans="2:16" ht="12.95" customHeight="1" x14ac:dyDescent="0.25">
      <c r="B59" s="4" t="s">
        <v>41</v>
      </c>
      <c r="P59" s="20"/>
    </row>
    <row r="60" spans="2:16" ht="12.95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2.95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2.9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2.9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2.9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C1" workbookViewId="0"/>
  </sheetViews>
  <sheetFormatPr defaultRowHeight="15.75" x14ac:dyDescent="0.25"/>
  <cols>
    <col min="1" max="1" width="4" customWidth="1"/>
    <col min="2" max="2" width="9.375" customWidth="1"/>
    <col min="3" max="3" width="20.75" customWidth="1"/>
    <col min="4" max="4" width="11.25" bestFit="1" customWidth="1"/>
    <col min="5" max="5" width="10.75" customWidth="1"/>
    <col min="6" max="6" width="11.25" bestFit="1" customWidth="1"/>
    <col min="7" max="7" width="11.2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7.25" x14ac:dyDescent="0.25">
      <c r="A2" s="65" t="s">
        <v>53</v>
      </c>
      <c r="B2" s="66"/>
      <c r="C2" s="66"/>
      <c r="D2" s="66"/>
      <c r="E2" s="66"/>
      <c r="F2" s="66"/>
      <c r="G2" s="66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25" x14ac:dyDescent="0.25">
      <c r="D6" s="53">
        <f>G6-89</f>
        <v>43102</v>
      </c>
      <c r="E6" s="53">
        <f>G6-59</f>
        <v>43132</v>
      </c>
      <c r="F6" s="53">
        <f>G6-27</f>
        <v>43164</v>
      </c>
      <c r="G6" s="53">
        <f>'Table 1A'!C4</f>
        <v>43191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546417.39999999991</v>
      </c>
      <c r="E8" s="54">
        <v>550416.06200000003</v>
      </c>
      <c r="F8" s="54">
        <v>554316.74600000004</v>
      </c>
      <c r="G8" s="54">
        <v>597630.29200000002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158107.70199999999</v>
      </c>
      <c r="E10" s="54">
        <v>170924.02100000001</v>
      </c>
      <c r="F10" s="54">
        <v>159508.57800000001</v>
      </c>
      <c r="G10" s="54">
        <v>180988.41</v>
      </c>
      <c r="H10" s="48"/>
      <c r="I10" s="48"/>
    </row>
    <row r="11" spans="1:9" x14ac:dyDescent="0.25">
      <c r="A11" s="38"/>
      <c r="B11" s="33" t="s">
        <v>5</v>
      </c>
      <c r="C11" s="38"/>
      <c r="D11" s="54">
        <v>388309.69799999997</v>
      </c>
      <c r="E11" s="54">
        <v>379492.04100000003</v>
      </c>
      <c r="F11" s="54">
        <v>394808.16800000001</v>
      </c>
      <c r="G11" s="54">
        <v>416641.88199999998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138</v>
      </c>
      <c r="E13" s="54">
        <v>138</v>
      </c>
      <c r="F13" s="54">
        <v>136</v>
      </c>
      <c r="G13" s="54">
        <v>136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370646.97564326995</v>
      </c>
      <c r="E15" s="54">
        <v>301645.45354278997</v>
      </c>
      <c r="F15" s="54">
        <v>335602.28646965005</v>
      </c>
      <c r="G15" s="54">
        <v>326435.65796573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5" x14ac:dyDescent="0.25">
      <c r="A19" s="38"/>
      <c r="B19" s="45"/>
      <c r="C19" s="45"/>
    </row>
    <row r="24" spans="1:7" ht="19.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CHAN Po-yee, Bonnie</cp:lastModifiedBy>
  <cp:lastPrinted>2018-05-30T04:35:39Z</cp:lastPrinted>
  <dcterms:created xsi:type="dcterms:W3CDTF">1998-05-23T02:17:03Z</dcterms:created>
  <dcterms:modified xsi:type="dcterms:W3CDTF">2018-05-31T04:14:16Z</dcterms:modified>
</cp:coreProperties>
</file>