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280" activeTab="0"/>
  </bookViews>
  <sheets>
    <sheet name="Anx 3- EF ABS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<sst xmlns="http://schemas.openxmlformats.org/spreadsheetml/2006/main" count="37" uniqueCount="35">
  <si>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2000</t>
  </si>
  <si>
    <t>2001</t>
  </si>
  <si>
    <t>31 December</t>
  </si>
  <si>
    <t>As At</t>
  </si>
  <si>
    <t>Change</t>
  </si>
  <si>
    <r>
      <t>附件</t>
    </r>
    <r>
      <rPr>
        <sz val="12"/>
        <rFont val="Times New Roman"/>
        <family val="1"/>
      </rPr>
      <t xml:space="preserve"> 3</t>
    </r>
  </si>
  <si>
    <r>
      <t>2005</t>
    </r>
    <r>
      <rPr>
        <sz val="12"/>
        <rFont val="細明體"/>
        <family val="3"/>
      </rPr>
      <t>年</t>
    </r>
  </si>
  <si>
    <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</t>
    </r>
  </si>
  <si>
    <r>
      <t>2004</t>
    </r>
    <r>
      <rPr>
        <sz val="12"/>
        <rFont val="細明體"/>
        <family val="3"/>
      </rPr>
      <t>年</t>
    </r>
  </si>
  <si>
    <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</t>
    </r>
  </si>
  <si>
    <t>變動</t>
  </si>
  <si>
    <t>　（未審計）</t>
  </si>
  <si>
    <t>存款</t>
  </si>
  <si>
    <t>債務證券</t>
  </si>
  <si>
    <t>香港股票</t>
  </si>
  <si>
    <t>其他股票</t>
  </si>
  <si>
    <t>其他資產</t>
  </si>
  <si>
    <t>資產總額</t>
  </si>
  <si>
    <t>負債及基金權益</t>
  </si>
  <si>
    <t>負債證明書</t>
  </si>
  <si>
    <t>政府發行的流通紙幣及硬幣</t>
  </si>
  <si>
    <t>銀行體系結餘</t>
  </si>
  <si>
    <t>外匯基金票據及債券</t>
  </si>
  <si>
    <t>其他香港特別行政區政府基金存款</t>
  </si>
  <si>
    <t>其他負債</t>
  </si>
  <si>
    <t>負債總額</t>
  </si>
  <si>
    <t>累計盈餘</t>
  </si>
  <si>
    <r>
      <t>物業重估儲備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(1)</t>
    </r>
  </si>
  <si>
    <t>基金權益</t>
  </si>
  <si>
    <t>負債總額及基金權益</t>
  </si>
  <si>
    <t>資產</t>
  </si>
  <si>
    <t>（以十億港元計）</t>
  </si>
  <si>
    <t>外匯基金資產負債表摘要</t>
  </si>
  <si>
    <r>
      <t>註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：</t>
    </r>
  </si>
  <si>
    <r>
      <t>在</t>
    </r>
    <r>
      <rPr>
        <sz val="12"/>
        <rFont val="Times New Roman"/>
        <family val="1"/>
      </rPr>
      <t>2005</t>
    </r>
    <r>
      <rPr>
        <sz val="12"/>
        <rFont val="細明體"/>
        <family val="3"/>
      </rPr>
      <t>年前，物業是以估值額減折舊額列示。由</t>
    </r>
    <r>
      <rPr>
        <sz val="12"/>
        <rFont val="Times New Roman"/>
        <family val="1"/>
      </rPr>
      <t>2005</t>
    </r>
    <r>
      <rPr>
        <sz val="12"/>
        <rFont val="細明體"/>
        <family val="3"/>
      </rPr>
      <t>年開始，物業則以成本減折舊額列示，因此要沖銷物業重估盈餘。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</si>
</sst>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  <numFmt numFmtId="230" formatCode="0.00_ "/>
    <numFmt numFmtId="231" formatCode="0.00_);[Red]\(0.00\)"/>
    <numFmt numFmtId="232" formatCode="0.0_);[Red]\(0.0\)"/>
    <numFmt numFmtId="233" formatCode="_-* #,##0.0_-;\-* #,##0.0_-;_-* &quot;-&quot;?_-;_-@_-"/>
  </numFmts>
  <fonts count="21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sz val="12"/>
      <name val="細明體"/>
      <family val="3"/>
    </font>
    <font>
      <sz val="10"/>
      <name val="細明體"/>
      <family val="3"/>
    </font>
    <font>
      <u val="single"/>
      <sz val="7.5"/>
      <color indexed="36"/>
      <name val="Times New Roman"/>
      <family val="1"/>
    </font>
    <font>
      <b/>
      <sz val="13"/>
      <name val="細明體"/>
      <family val="3"/>
    </font>
    <font>
      <sz val="13"/>
      <name val="Times New Roman"/>
      <family val="1"/>
    </font>
    <font>
      <b/>
      <u val="single"/>
      <sz val="14"/>
      <name val="細明體"/>
      <family val="3"/>
    </font>
    <font>
      <b/>
      <u val="single"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191" fontId="6" fillId="0" borderId="0" xfId="15" applyNumberFormat="1" applyFont="1" applyAlignment="1">
      <alignment/>
    </xf>
    <xf numFmtId="15" fontId="6" fillId="0" borderId="0" xfId="21" applyNumberFormat="1" applyFont="1" applyAlignment="1" applyProtection="1" quotePrefix="1">
      <alignment horizontal="right"/>
      <protection/>
    </xf>
    <xf numFmtId="191" fontId="7" fillId="0" borderId="0" xfId="15" applyNumberFormat="1" applyFont="1" applyBorder="1" applyAlignment="1" applyProtection="1">
      <alignment/>
      <protection locked="0"/>
    </xf>
    <xf numFmtId="191" fontId="7" fillId="0" borderId="1" xfId="15" applyNumberFormat="1" applyFont="1" applyBorder="1" applyAlignment="1" applyProtection="1">
      <alignment/>
      <protection locked="0"/>
    </xf>
    <xf numFmtId="191" fontId="7" fillId="0" borderId="2" xfId="15" applyNumberFormat="1" applyFont="1" applyBorder="1" applyAlignment="1" applyProtection="1">
      <alignment/>
      <protection locked="0"/>
    </xf>
    <xf numFmtId="191" fontId="6" fillId="0" borderId="0" xfId="15" applyNumberFormat="1" applyFont="1" applyBorder="1" applyAlignment="1">
      <alignment/>
    </xf>
    <xf numFmtId="0" fontId="6" fillId="0" borderId="0" xfId="21" applyFont="1" applyAlignment="1">
      <alignment horizontal="right"/>
      <protection/>
    </xf>
    <xf numFmtId="196" fontId="6" fillId="0" borderId="0" xfId="21" applyNumberFormat="1" applyFont="1">
      <alignment/>
      <protection/>
    </xf>
    <xf numFmtId="196" fontId="6" fillId="0" borderId="0" xfId="15" applyNumberFormat="1" applyFont="1" applyAlignment="1">
      <alignment/>
    </xf>
    <xf numFmtId="196" fontId="6" fillId="0" borderId="0" xfId="21" applyNumberFormat="1" applyFont="1" applyAlignment="1">
      <alignment horizontal="right"/>
      <protection/>
    </xf>
    <xf numFmtId="196" fontId="7" fillId="0" borderId="0" xfId="15" applyNumberFormat="1" applyFont="1" applyBorder="1" applyAlignment="1" applyProtection="1">
      <alignment/>
      <protection locked="0"/>
    </xf>
    <xf numFmtId="196" fontId="7" fillId="0" borderId="1" xfId="15" applyNumberFormat="1" applyFont="1" applyBorder="1" applyAlignment="1" applyProtection="1">
      <alignment/>
      <protection locked="0"/>
    </xf>
    <xf numFmtId="196" fontId="7" fillId="0" borderId="2" xfId="15" applyNumberFormat="1" applyFont="1" applyBorder="1" applyAlignment="1" applyProtection="1">
      <alignment/>
      <protection locked="0"/>
    </xf>
    <xf numFmtId="196" fontId="6" fillId="0" borderId="0" xfId="15" applyNumberFormat="1" applyFont="1" applyBorder="1" applyAlignment="1">
      <alignment/>
    </xf>
    <xf numFmtId="15" fontId="6" fillId="0" borderId="0" xfId="21" applyNumberFormat="1" applyFont="1" applyAlignment="1" applyProtection="1">
      <alignment horizontal="right"/>
      <protection/>
    </xf>
    <xf numFmtId="232" fontId="6" fillId="0" borderId="0" xfId="21" applyNumberFormat="1" applyFont="1">
      <alignment/>
      <protection/>
    </xf>
    <xf numFmtId="225" fontId="6" fillId="0" borderId="0" xfId="21" applyNumberFormat="1" applyFont="1" applyAlignment="1">
      <alignment horizontal="right"/>
      <protection/>
    </xf>
    <xf numFmtId="225" fontId="6" fillId="0" borderId="0" xfId="21" applyNumberFormat="1" applyFont="1">
      <alignment/>
      <protection/>
    </xf>
    <xf numFmtId="0" fontId="6" fillId="0" borderId="1" xfId="21" applyFont="1" applyBorder="1">
      <alignment/>
      <protection/>
    </xf>
    <xf numFmtId="225" fontId="6" fillId="0" borderId="2" xfId="21" applyNumberFormat="1" applyFont="1" applyBorder="1">
      <alignment/>
      <protection/>
    </xf>
    <xf numFmtId="0" fontId="8" fillId="0" borderId="0" xfId="21" applyFont="1" applyAlignment="1">
      <alignment horizontal="center"/>
      <protection/>
    </xf>
    <xf numFmtId="225" fontId="9" fillId="0" borderId="1" xfId="21" applyNumberFormat="1" applyFont="1" applyBorder="1">
      <alignment/>
      <protection/>
    </xf>
    <xf numFmtId="225" fontId="6" fillId="0" borderId="1" xfId="21" applyNumberFormat="1" applyFont="1" applyBorder="1">
      <alignment/>
      <protection/>
    </xf>
    <xf numFmtId="196" fontId="6" fillId="0" borderId="0" xfId="15" applyNumberFormat="1" applyFont="1" applyBorder="1" applyAlignment="1" applyProtection="1">
      <alignment/>
      <protection locked="0"/>
    </xf>
    <xf numFmtId="196" fontId="6" fillId="0" borderId="2" xfId="15" applyNumberFormat="1" applyFont="1" applyBorder="1" applyAlignment="1" applyProtection="1">
      <alignment/>
      <protection locked="0"/>
    </xf>
    <xf numFmtId="225" fontId="6" fillId="0" borderId="0" xfId="21" applyNumberFormat="1" applyFont="1" applyBorder="1">
      <alignment/>
      <protection/>
    </xf>
    <xf numFmtId="193" fontId="6" fillId="0" borderId="2" xfId="21" applyNumberFormat="1" applyFont="1" applyBorder="1">
      <alignment/>
      <protection/>
    </xf>
    <xf numFmtId="193" fontId="6" fillId="0" borderId="0" xfId="21" applyNumberFormat="1" applyFont="1">
      <alignment/>
      <protection/>
    </xf>
    <xf numFmtId="193" fontId="7" fillId="0" borderId="2" xfId="15" applyNumberFormat="1" applyFont="1" applyBorder="1" applyAlignment="1" applyProtection="1">
      <alignment/>
      <protection locked="0"/>
    </xf>
    <xf numFmtId="196" fontId="6" fillId="0" borderId="3" xfId="15" applyNumberFormat="1" applyFont="1" applyBorder="1" applyAlignment="1" applyProtection="1">
      <alignment/>
      <protection locked="0"/>
    </xf>
    <xf numFmtId="196" fontId="7" fillId="0" borderId="3" xfId="15" applyNumberFormat="1" applyFont="1" applyBorder="1" applyAlignment="1" applyProtection="1">
      <alignment/>
      <protection locked="0"/>
    </xf>
    <xf numFmtId="225" fontId="6" fillId="0" borderId="3" xfId="21" applyNumberFormat="1" applyFont="1" applyBorder="1">
      <alignment/>
      <protection/>
    </xf>
    <xf numFmtId="193" fontId="6" fillId="0" borderId="2" xfId="21" applyNumberFormat="1" applyFont="1" applyFill="1" applyBorder="1">
      <alignment/>
      <protection/>
    </xf>
    <xf numFmtId="0" fontId="6" fillId="0" borderId="0" xfId="21" applyFont="1" applyAlignment="1">
      <alignment wrapText="1"/>
      <protection/>
    </xf>
    <xf numFmtId="0" fontId="12" fillId="0" borderId="0" xfId="21" applyFont="1">
      <alignment/>
      <protection/>
    </xf>
    <xf numFmtId="196" fontId="6" fillId="0" borderId="0" xfId="21" applyNumberFormat="1" applyFont="1" applyAlignment="1" applyProtection="1">
      <alignment horizontal="right"/>
      <protection/>
    </xf>
    <xf numFmtId="225" fontId="12" fillId="0" borderId="0" xfId="21" applyNumberFormat="1" applyFont="1" applyAlignment="1">
      <alignment horizontal="right"/>
      <protection/>
    </xf>
    <xf numFmtId="196" fontId="14" fillId="0" borderId="0" xfId="21" applyNumberFormat="1" applyFont="1" applyAlignment="1" applyProtection="1">
      <alignment horizontal="right"/>
      <protection/>
    </xf>
    <xf numFmtId="196" fontId="14" fillId="0" borderId="0" xfId="21" applyNumberFormat="1" applyFont="1" applyAlignment="1" applyProtection="1">
      <alignment horizontal="left"/>
      <protection/>
    </xf>
    <xf numFmtId="0" fontId="13" fillId="0" borderId="0" xfId="21" applyFon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196" fontId="17" fillId="0" borderId="0" xfId="21" applyNumberFormat="1" applyFont="1">
      <alignment/>
      <protection/>
    </xf>
    <xf numFmtId="225" fontId="17" fillId="0" borderId="0" xfId="21" applyNumberFormat="1" applyFont="1">
      <alignment/>
      <protection/>
    </xf>
    <xf numFmtId="0" fontId="18" fillId="0" borderId="0" xfId="21" applyFont="1" applyAlignment="1">
      <alignment horizontal="centerContinuous"/>
      <protection/>
    </xf>
    <xf numFmtId="0" fontId="19" fillId="0" borderId="0" xfId="21" applyFont="1" applyAlignment="1">
      <alignment horizontal="centerContinuous"/>
      <protection/>
    </xf>
    <xf numFmtId="0" fontId="20" fillId="0" borderId="0" xfId="21" applyFont="1">
      <alignment/>
      <protection/>
    </xf>
    <xf numFmtId="0" fontId="12" fillId="0" borderId="0" xfId="21" applyFont="1" applyAlignment="1">
      <alignment vertical="top" wrapText="1"/>
      <protection/>
    </xf>
    <xf numFmtId="193" fontId="6" fillId="0" borderId="0" xfId="21" applyNumberFormat="1" applyFont="1" applyFill="1" applyBorder="1">
      <alignment/>
      <protection/>
    </xf>
    <xf numFmtId="193" fontId="6" fillId="0" borderId="0" xfId="21" applyNumberFormat="1" applyFont="1" applyBorder="1">
      <alignment/>
      <protection/>
    </xf>
    <xf numFmtId="193" fontId="7" fillId="0" borderId="0" xfId="15" applyNumberFormat="1" applyFont="1" applyBorder="1" applyAlignment="1" applyProtection="1">
      <alignment/>
      <protection locked="0"/>
    </xf>
    <xf numFmtId="0" fontId="13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12" fillId="0" borderId="0" xfId="21" applyFont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 sheet for Legc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75" zoomScaleNormal="75" workbookViewId="0" topLeftCell="A33">
      <selection activeCell="B39" sqref="B39"/>
    </sheetView>
  </sheetViews>
  <sheetFormatPr defaultColWidth="9.33203125" defaultRowHeight="12.75"/>
  <cols>
    <col min="1" max="1" width="7.5" style="1" customWidth="1"/>
    <col min="2" max="2" width="35.83203125" style="1" customWidth="1"/>
    <col min="3" max="3" width="3.66015625" style="1" customWidth="1"/>
    <col min="4" max="4" width="13.83203125" style="11" customWidth="1"/>
    <col min="5" max="5" width="2.66015625" style="10" customWidth="1"/>
    <col min="6" max="6" width="13.83203125" style="10" customWidth="1"/>
    <col min="7" max="7" width="3.66015625" style="1" hidden="1" customWidth="1"/>
    <col min="8" max="8" width="13.83203125" style="3" hidden="1" customWidth="1"/>
    <col min="9" max="9" width="2.66015625" style="1" hidden="1" customWidth="1"/>
    <col min="10" max="10" width="13.83203125" style="1" hidden="1" customWidth="1"/>
    <col min="11" max="11" width="3.66015625" style="1" hidden="1" customWidth="1"/>
    <col min="12" max="12" width="13.83203125" style="3" hidden="1" customWidth="1"/>
    <col min="13" max="13" width="6.5" style="1" customWidth="1"/>
    <col min="14" max="16384" width="9.33203125" style="1" customWidth="1"/>
  </cols>
  <sheetData>
    <row r="1" ht="15.75">
      <c r="N1" s="37" t="s">
        <v>5</v>
      </c>
    </row>
    <row r="2" ht="15.75">
      <c r="N2" s="37"/>
    </row>
    <row r="3" spans="1:14" s="49" customFormat="1" ht="19.5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9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5.75">
      <c r="A6" s="54" t="s">
        <v>31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ht="9" customHeight="1">
      <c r="A7" s="2"/>
    </row>
    <row r="8" spans="4:14" s="9" customFormat="1" ht="15">
      <c r="D8" s="12"/>
      <c r="E8" s="12"/>
      <c r="F8" s="12"/>
      <c r="H8" s="9" t="s">
        <v>3</v>
      </c>
      <c r="J8" s="9" t="s">
        <v>3</v>
      </c>
      <c r="N8" s="19"/>
    </row>
    <row r="9" spans="4:14" ht="15.75">
      <c r="D9" s="38" t="s">
        <v>6</v>
      </c>
      <c r="F9" s="38" t="s">
        <v>8</v>
      </c>
      <c r="H9" s="4" t="s">
        <v>2</v>
      </c>
      <c r="J9" s="4" t="s">
        <v>2</v>
      </c>
      <c r="L9" s="17" t="s">
        <v>4</v>
      </c>
      <c r="N9" s="39" t="s">
        <v>10</v>
      </c>
    </row>
    <row r="10" spans="4:14" ht="15.75">
      <c r="D10" s="38" t="s">
        <v>7</v>
      </c>
      <c r="F10" s="38" t="s">
        <v>9</v>
      </c>
      <c r="H10" s="4" t="s">
        <v>1</v>
      </c>
      <c r="J10" s="4" t="s">
        <v>0</v>
      </c>
      <c r="L10" s="4"/>
      <c r="N10" s="20"/>
    </row>
    <row r="11" spans="4:14" ht="15">
      <c r="D11" s="41" t="s">
        <v>11</v>
      </c>
      <c r="E11" s="40"/>
      <c r="H11" s="4"/>
      <c r="J11" s="4"/>
      <c r="L11" s="4"/>
      <c r="N11" s="20"/>
    </row>
    <row r="12" spans="4:14" ht="15">
      <c r="D12" s="10"/>
      <c r="H12" s="1"/>
      <c r="L12" s="1"/>
      <c r="N12" s="20"/>
    </row>
    <row r="13" spans="1:14" s="44" customFormat="1" ht="18" customHeight="1">
      <c r="A13" s="43" t="s">
        <v>30</v>
      </c>
      <c r="D13" s="45"/>
      <c r="E13" s="45"/>
      <c r="F13" s="45"/>
      <c r="N13" s="46"/>
    </row>
    <row r="14" spans="1:14" ht="18" customHeight="1">
      <c r="A14" s="37" t="s">
        <v>12</v>
      </c>
      <c r="D14" s="13">
        <v>89.1</v>
      </c>
      <c r="F14" s="13">
        <v>63.5</v>
      </c>
      <c r="H14" s="5">
        <f>14044+84571</f>
        <v>98615</v>
      </c>
      <c r="J14" s="5">
        <f>72697+349</f>
        <v>73046</v>
      </c>
      <c r="L14" s="5">
        <f>H14-J14</f>
        <v>25569</v>
      </c>
      <c r="N14" s="20">
        <f>D14-F14</f>
        <v>25.599999999999994</v>
      </c>
    </row>
    <row r="15" spans="1:14" ht="18" customHeight="1">
      <c r="A15" s="37" t="s">
        <v>13</v>
      </c>
      <c r="D15" s="26">
        <v>736.2</v>
      </c>
      <c r="F15" s="13">
        <v>772.1</v>
      </c>
      <c r="H15" s="5">
        <f>623504+84610+25182</f>
        <v>733296</v>
      </c>
      <c r="J15" s="5">
        <v>729834</v>
      </c>
      <c r="L15" s="5">
        <f>H15-J15</f>
        <v>3462</v>
      </c>
      <c r="N15" s="20">
        <f>D15-F15</f>
        <v>-35.89999999999998</v>
      </c>
    </row>
    <row r="16" spans="1:14" ht="18" customHeight="1">
      <c r="A16" s="37" t="s">
        <v>14</v>
      </c>
      <c r="D16" s="13">
        <v>87.9</v>
      </c>
      <c r="F16" s="13">
        <v>82.4</v>
      </c>
      <c r="H16" s="5">
        <f>85081+783</f>
        <v>85864</v>
      </c>
      <c r="J16" s="5">
        <f>150700+2242</f>
        <v>152942</v>
      </c>
      <c r="L16" s="5">
        <f>H16-J16</f>
        <v>-67078</v>
      </c>
      <c r="N16" s="20">
        <f>D16-F16</f>
        <v>5.5</v>
      </c>
    </row>
    <row r="17" spans="1:14" ht="18" customHeight="1">
      <c r="A17" s="37" t="s">
        <v>15</v>
      </c>
      <c r="D17" s="13">
        <v>123.8</v>
      </c>
      <c r="F17" s="13">
        <v>123.2</v>
      </c>
      <c r="H17" s="5">
        <v>35325</v>
      </c>
      <c r="J17" s="5">
        <v>40584</v>
      </c>
      <c r="L17" s="5">
        <f>H17-J17</f>
        <v>-5259</v>
      </c>
      <c r="N17" s="20">
        <f>D17-F17</f>
        <v>0.5999999999999943</v>
      </c>
    </row>
    <row r="18" spans="1:14" ht="18" customHeight="1">
      <c r="A18" s="37" t="s">
        <v>16</v>
      </c>
      <c r="D18" s="13">
        <v>31.9</v>
      </c>
      <c r="F18" s="13">
        <v>20.7</v>
      </c>
      <c r="H18" s="5">
        <f>145+26602+717</f>
        <v>27464</v>
      </c>
      <c r="J18" s="5">
        <f>142+184+26631</f>
        <v>26957</v>
      </c>
      <c r="L18" s="5">
        <f>H18-J18</f>
        <v>507</v>
      </c>
      <c r="N18" s="20">
        <f>D18-F18</f>
        <v>11.2</v>
      </c>
    </row>
    <row r="19" spans="4:14" ht="18" customHeight="1">
      <c r="D19" s="14"/>
      <c r="F19" s="14"/>
      <c r="H19" s="6"/>
      <c r="J19" s="6"/>
      <c r="L19" s="6"/>
      <c r="N19" s="21"/>
    </row>
    <row r="20" spans="6:14" ht="18" customHeight="1">
      <c r="F20" s="11"/>
      <c r="J20" s="3"/>
      <c r="N20" s="20"/>
    </row>
    <row r="21" spans="1:14" ht="18" customHeight="1" thickBot="1">
      <c r="A21" s="42" t="s">
        <v>17</v>
      </c>
      <c r="D21" s="27">
        <f>SUM(D13:D19)</f>
        <v>1068.9</v>
      </c>
      <c r="F21" s="15">
        <f>SUM(F13:F19)</f>
        <v>1061.9</v>
      </c>
      <c r="H21" s="7">
        <f>SUM(H13:H19)</f>
        <v>980564</v>
      </c>
      <c r="J21" s="7">
        <f>SUM(J13:J19)</f>
        <v>1023363</v>
      </c>
      <c r="L21" s="7">
        <f>SUM(L13:L19)</f>
        <v>-42799</v>
      </c>
      <c r="N21" s="22">
        <f>SUM(N13:N19)</f>
        <v>7.000000000000011</v>
      </c>
    </row>
    <row r="22" spans="6:14" ht="27" customHeight="1" thickTop="1">
      <c r="F22" s="11"/>
      <c r="J22" s="3"/>
      <c r="N22" s="20"/>
    </row>
    <row r="23" spans="1:14" ht="18" customHeight="1">
      <c r="A23" s="43" t="s">
        <v>18</v>
      </c>
      <c r="B23" s="44"/>
      <c r="F23" s="11"/>
      <c r="J23" s="3"/>
      <c r="N23" s="20"/>
    </row>
    <row r="24" spans="1:14" ht="18" customHeight="1">
      <c r="A24" s="37" t="s">
        <v>19</v>
      </c>
      <c r="D24" s="13">
        <v>149.3</v>
      </c>
      <c r="F24" s="11">
        <v>146.8</v>
      </c>
      <c r="J24" s="3"/>
      <c r="N24" s="20">
        <f aca="true" t="shared" si="0" ref="N24:N29">D24-F24</f>
        <v>2.5</v>
      </c>
    </row>
    <row r="25" spans="1:14" ht="18" customHeight="1">
      <c r="A25" s="37" t="s">
        <v>20</v>
      </c>
      <c r="D25" s="13">
        <v>6.7</v>
      </c>
      <c r="F25" s="11">
        <v>6.3</v>
      </c>
      <c r="J25" s="3"/>
      <c r="N25" s="20">
        <f t="shared" si="0"/>
        <v>0.40000000000000036</v>
      </c>
    </row>
    <row r="26" spans="1:14" ht="18" customHeight="1">
      <c r="A26" s="37" t="s">
        <v>21</v>
      </c>
      <c r="D26" s="13">
        <v>1.6</v>
      </c>
      <c r="F26" s="11">
        <v>15.8</v>
      </c>
      <c r="J26" s="3"/>
      <c r="N26" s="20">
        <f t="shared" si="0"/>
        <v>-14.200000000000001</v>
      </c>
    </row>
    <row r="27" spans="1:14" ht="18" customHeight="1">
      <c r="A27" s="37" t="s">
        <v>22</v>
      </c>
      <c r="D27" s="13">
        <v>118.1</v>
      </c>
      <c r="F27" s="13">
        <v>125.9</v>
      </c>
      <c r="H27" s="5">
        <f>107545+5691+671+118157</f>
        <v>232064</v>
      </c>
      <c r="J27" s="5">
        <f>99265+5918+669+109288</f>
        <v>215140</v>
      </c>
      <c r="L27" s="5">
        <f>H27-J27</f>
        <v>16924</v>
      </c>
      <c r="N27" s="20">
        <f t="shared" si="0"/>
        <v>-7.800000000000011</v>
      </c>
    </row>
    <row r="28" spans="1:14" ht="18" customHeight="1">
      <c r="A28" s="37" t="s">
        <v>23</v>
      </c>
      <c r="D28" s="13">
        <v>297.1</v>
      </c>
      <c r="F28" s="13">
        <v>280.1</v>
      </c>
      <c r="H28" s="5">
        <v>380602</v>
      </c>
      <c r="J28" s="5">
        <v>417162</v>
      </c>
      <c r="L28" s="5">
        <f>H28-J28</f>
        <v>-36560</v>
      </c>
      <c r="N28" s="20">
        <f t="shared" si="0"/>
        <v>17</v>
      </c>
    </row>
    <row r="29" spans="1:14" ht="18" customHeight="1">
      <c r="A29" s="37" t="s">
        <v>24</v>
      </c>
      <c r="D29" s="26">
        <v>52.9</v>
      </c>
      <c r="F29" s="13">
        <v>63.4</v>
      </c>
      <c r="H29" s="6">
        <f>47011+5124+13019</f>
        <v>65154</v>
      </c>
      <c r="J29" s="6">
        <f>35389+9660+38913</f>
        <v>83962</v>
      </c>
      <c r="L29" s="6">
        <f>H29-J29</f>
        <v>-18808</v>
      </c>
      <c r="N29" s="20">
        <f t="shared" si="0"/>
        <v>-10.5</v>
      </c>
    </row>
    <row r="30" spans="4:14" ht="18" customHeight="1">
      <c r="D30" s="14"/>
      <c r="F30" s="14"/>
      <c r="H30" s="5"/>
      <c r="J30" s="5"/>
      <c r="L30" s="5"/>
      <c r="N30" s="24"/>
    </row>
    <row r="31" spans="1:14" ht="18" customHeight="1">
      <c r="A31" s="42" t="s">
        <v>25</v>
      </c>
      <c r="D31" s="32">
        <f>SUM(D23:D29)</f>
        <v>625.6999999999999</v>
      </c>
      <c r="F31" s="33">
        <f>SUM(F23:F29)</f>
        <v>638.3000000000001</v>
      </c>
      <c r="H31" s="5">
        <f>SUM(H27:H29)</f>
        <v>677820</v>
      </c>
      <c r="J31" s="5">
        <f>SUM(J27:J29)</f>
        <v>716264</v>
      </c>
      <c r="L31" s="5">
        <f>SUM(L27:L29)</f>
        <v>-38444</v>
      </c>
      <c r="N31" s="34">
        <f>SUM(N23:N29)</f>
        <v>-12.600000000000012</v>
      </c>
    </row>
    <row r="32" spans="1:14" ht="18" customHeight="1">
      <c r="A32" s="2"/>
      <c r="D32" s="26"/>
      <c r="F32" s="13"/>
      <c r="H32" s="5"/>
      <c r="J32" s="5"/>
      <c r="L32" s="5"/>
      <c r="N32" s="20"/>
    </row>
    <row r="33" spans="1:14" ht="18" customHeight="1">
      <c r="A33" s="37" t="s">
        <v>26</v>
      </c>
      <c r="D33" s="26">
        <v>443.2</v>
      </c>
      <c r="F33" s="13">
        <v>423.4</v>
      </c>
      <c r="H33" s="5"/>
      <c r="J33" s="5"/>
      <c r="L33" s="5"/>
      <c r="N33" s="28">
        <f>D33-F33</f>
        <v>19.80000000000001</v>
      </c>
    </row>
    <row r="34" spans="1:14" ht="18" customHeight="1">
      <c r="A34" s="37" t="s">
        <v>27</v>
      </c>
      <c r="D34" s="14">
        <v>0</v>
      </c>
      <c r="F34" s="14">
        <v>0.2</v>
      </c>
      <c r="H34" s="6">
        <v>302744</v>
      </c>
      <c r="J34" s="6">
        <v>307099</v>
      </c>
      <c r="L34" s="6">
        <f>H34-J34</f>
        <v>-4355</v>
      </c>
      <c r="N34" s="25">
        <f>D34-F34</f>
        <v>-0.2</v>
      </c>
    </row>
    <row r="35" spans="1:14" ht="18" customHeight="1">
      <c r="A35" s="42" t="s">
        <v>28</v>
      </c>
      <c r="D35" s="33">
        <f>SUM(D33:D34)</f>
        <v>443.2</v>
      </c>
      <c r="F35" s="33">
        <f>SUM(F33:F34)</f>
        <v>423.59999999999997</v>
      </c>
      <c r="H35" s="5"/>
      <c r="J35" s="5"/>
      <c r="L35" s="5"/>
      <c r="N35" s="33">
        <f>SUM(N33:N34)</f>
        <v>19.600000000000012</v>
      </c>
    </row>
    <row r="36" spans="4:14" ht="18" customHeight="1">
      <c r="D36" s="16"/>
      <c r="F36" s="16"/>
      <c r="H36" s="8"/>
      <c r="J36" s="8"/>
      <c r="L36" s="8"/>
      <c r="N36" s="20"/>
    </row>
    <row r="37" spans="1:14" ht="18" customHeight="1" thickBot="1">
      <c r="A37" s="42" t="s">
        <v>29</v>
      </c>
      <c r="D37" s="35">
        <f>SUM(D31+D35)</f>
        <v>1068.8999999999999</v>
      </c>
      <c r="E37" s="30"/>
      <c r="F37" s="29">
        <f>SUM(F31+F35)</f>
        <v>1061.9</v>
      </c>
      <c r="G37" s="30"/>
      <c r="H37" s="31">
        <f>H31+H34</f>
        <v>980564</v>
      </c>
      <c r="I37" s="30"/>
      <c r="J37" s="31">
        <f>J31+J34</f>
        <v>1023363</v>
      </c>
      <c r="K37" s="30"/>
      <c r="L37" s="31">
        <f>L31+L34</f>
        <v>-42799</v>
      </c>
      <c r="M37" s="30"/>
      <c r="N37" s="29">
        <f>SUM(N31+N35)</f>
        <v>7</v>
      </c>
    </row>
    <row r="38" spans="1:14" ht="18" customHeight="1" thickTop="1">
      <c r="A38" s="42"/>
      <c r="D38" s="51"/>
      <c r="E38" s="30"/>
      <c r="F38" s="52"/>
      <c r="G38" s="30"/>
      <c r="H38" s="53"/>
      <c r="I38" s="30"/>
      <c r="J38" s="53"/>
      <c r="K38" s="30"/>
      <c r="L38" s="53"/>
      <c r="M38" s="30"/>
      <c r="N38" s="52"/>
    </row>
    <row r="39" spans="6:14" ht="29.25" customHeight="1">
      <c r="F39" s="11"/>
      <c r="J39" s="3"/>
      <c r="N39" s="18"/>
    </row>
    <row r="40" spans="1:14" ht="39" customHeight="1">
      <c r="A40" s="50" t="s">
        <v>33</v>
      </c>
      <c r="B40" s="56" t="s">
        <v>34</v>
      </c>
      <c r="C40" s="56"/>
      <c r="D40" s="56"/>
      <c r="E40" s="56"/>
      <c r="F40" s="56"/>
      <c r="G40" s="36"/>
      <c r="H40" s="36"/>
      <c r="I40" s="36"/>
      <c r="J40" s="36"/>
      <c r="K40" s="36"/>
      <c r="L40" s="36"/>
      <c r="M40" s="36"/>
      <c r="N40" s="36"/>
    </row>
    <row r="41" spans="1:14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4:12" ht="15">
      <c r="D43" s="10"/>
      <c r="H43" s="1"/>
      <c r="L43" s="1"/>
    </row>
    <row r="44" spans="4:12" ht="15">
      <c r="D44" s="10"/>
      <c r="H44" s="1"/>
      <c r="L44" s="1"/>
    </row>
    <row r="45" spans="4:12" ht="15">
      <c r="D45" s="10"/>
      <c r="H45" s="1"/>
      <c r="L45" s="1"/>
    </row>
    <row r="46" spans="4:12" ht="15">
      <c r="D46" s="10"/>
      <c r="H46" s="1"/>
      <c r="L46" s="1"/>
    </row>
    <row r="47" spans="4:12" ht="15">
      <c r="D47" s="10"/>
      <c r="H47" s="1"/>
      <c r="L47" s="1"/>
    </row>
    <row r="48" spans="4:12" ht="15">
      <c r="D48" s="10"/>
      <c r="H48" s="1"/>
      <c r="L48" s="1"/>
    </row>
    <row r="49" spans="4:12" ht="15">
      <c r="D49" s="10"/>
      <c r="H49" s="1"/>
      <c r="L49" s="1"/>
    </row>
    <row r="50" spans="4:12" ht="15">
      <c r="D50" s="10"/>
      <c r="H50" s="1"/>
      <c r="L50" s="1"/>
    </row>
    <row r="51" spans="4:12" ht="15">
      <c r="D51" s="10"/>
      <c r="H51" s="1"/>
      <c r="L51" s="1"/>
    </row>
    <row r="52" spans="4:12" ht="15">
      <c r="D52" s="10"/>
      <c r="H52" s="1"/>
      <c r="L52" s="1"/>
    </row>
    <row r="53" spans="4:12" ht="15">
      <c r="D53" s="10"/>
      <c r="H53" s="1"/>
      <c r="L53" s="1"/>
    </row>
    <row r="54" spans="4:12" ht="15">
      <c r="D54" s="10"/>
      <c r="H54" s="1"/>
      <c r="L54" s="1"/>
    </row>
  </sheetData>
  <mergeCells count="2">
    <mergeCell ref="A6:N6"/>
    <mergeCell ref="B40:F40"/>
  </mergeCells>
  <printOptions/>
  <pageMargins left="0.984251968503937" right="0.5118110236220472" top="0.98425196850393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VSLLAU</cp:lastModifiedBy>
  <cp:lastPrinted>2006-01-18T06:55:59Z</cp:lastPrinted>
  <dcterms:created xsi:type="dcterms:W3CDTF">2001-10-18T01:32:34Z</dcterms:created>
  <dcterms:modified xsi:type="dcterms:W3CDTF">2006-01-19T00:56:05Z</dcterms:modified>
  <cp:category/>
  <cp:version/>
  <cp:contentType/>
  <cp:contentStatus/>
</cp:coreProperties>
</file>