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4" yWindow="850" windowWidth="19224" windowHeight="10858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ptot" localSheetId="6">'Table 1G Bal Sheet'!$P$10:$P$231</definedName>
    <definedName name="rlb" localSheetId="6">'Table 1G Bal Sheet'!#REF!</definedName>
  </definedNames>
  <calcPr calcId="145621" calcOnSave="0"/>
</workbook>
</file>

<file path=xl/calcChain.xml><?xml version="1.0" encoding="utf-8"?>
<calcChain xmlns="http://schemas.openxmlformats.org/spreadsheetml/2006/main">
  <c r="D9" i="1" l="1"/>
  <c r="C14" i="10" l="1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N60" i="1"/>
  <c r="N34" i="1"/>
  <c r="J56" i="1"/>
  <c r="A3" i="3"/>
  <c r="A3" i="5"/>
  <c r="J60" i="1" l="1"/>
  <c r="F60" i="1"/>
  <c r="J17" i="1"/>
  <c r="F7" i="11"/>
  <c r="E7" i="11"/>
  <c r="D7" i="11"/>
  <c r="J28" i="1"/>
  <c r="N41" i="1"/>
  <c r="J15" i="1"/>
  <c r="F28" i="1"/>
  <c r="J18" i="1"/>
  <c r="N58" i="1"/>
  <c r="F43" i="1"/>
  <c r="J41" i="1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F38" i="1"/>
  <c r="J13" i="1"/>
  <c r="F35" i="1"/>
  <c r="J44" i="1"/>
  <c r="J38" i="1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J61" i="1"/>
  <c r="F56" i="1"/>
  <c r="F12" i="1"/>
  <c r="J54" i="1"/>
  <c r="J23" i="1"/>
  <c r="N12" i="1"/>
  <c r="N13" i="1"/>
  <c r="F49" i="1"/>
  <c r="F14" i="1"/>
  <c r="F41" i="1"/>
  <c r="N20" i="1"/>
  <c r="J47" i="1"/>
  <c r="F57" i="1"/>
  <c r="F18" i="1"/>
  <c r="N45" i="1"/>
  <c r="N38" i="1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<sst xmlns="http://schemas.openxmlformats.org/spreadsheetml/2006/main" count="479" uniqueCount="157">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</sst>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_(* #,##0.00_);_(* \(#,##0.00\);_(* &quot;-&quot;??_);_(@_)"/>
    <numFmt numFmtId="177" formatCode="General_)"/>
    <numFmt numFmtId="178" formatCode="0.0_)"/>
    <numFmt numFmtId="179" formatCode="0_)"/>
    <numFmt numFmtId="180" formatCode="_(* #,##0_);_(* \(#,##0\);_(* &quot;-&quot;??_);_(@_)"/>
    <numFmt numFmtId="181" formatCode="0.0"/>
    <numFmt numFmtId="182" formatCode="mmm\ yyyy"/>
    <numFmt numFmtId="183" formatCode="#,##0_);\(#,##0\);_(&quot;&quot;_)"/>
    <numFmt numFmtId="184" formatCode="#,##0;\(#,##0\);"/>
    <numFmt numFmtId="185" formatCode="###0;\-###0;"/>
    <numFmt numFmtId="186" formatCode="#,##0;\(#,##0\);&quot;0&quot;"/>
    <numFmt numFmtId="187" formatCode="#,##0;\-#,##0;&quot;-&quot;"/>
    <numFmt numFmtId="188" formatCode="#,##0_ "/>
    <numFmt numFmtId="189" formatCode="#,##0.0"/>
  </numFmts>
  <fonts count="27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187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0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1" fontId="8" fillId="0" borderId="0" xfId="1" applyNumberFormat="1" applyFont="1" applyAlignment="1" applyProtection="1">
      <alignment horizontal="right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left"/>
    </xf>
    <xf numFmtId="181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2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5" fontId="13" fillId="0" borderId="0" xfId="2" applyNumberFormat="1" applyFont="1"/>
    <xf numFmtId="181" fontId="13" fillId="0" borderId="0" xfId="2" applyNumberFormat="1" applyFont="1"/>
    <xf numFmtId="184" fontId="13" fillId="0" borderId="0" xfId="2" applyNumberFormat="1" applyFont="1" applyProtection="1"/>
    <xf numFmtId="183" fontId="13" fillId="0" borderId="0" xfId="2" applyNumberFormat="1" applyFont="1" applyProtection="1"/>
    <xf numFmtId="183" fontId="13" fillId="0" borderId="0" xfId="2" applyNumberFormat="1" applyFont="1" applyBorder="1" applyProtection="1"/>
    <xf numFmtId="183" fontId="13" fillId="0" borderId="0" xfId="2" applyNumberFormat="1" applyFont="1" applyAlignment="1" applyProtection="1"/>
    <xf numFmtId="37" fontId="13" fillId="0" borderId="0" xfId="2" applyFont="1" applyBorder="1"/>
    <xf numFmtId="183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5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6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6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0" fontId="8" fillId="0" borderId="0" xfId="1" applyNumberFormat="1" applyFont="1" applyProtection="1"/>
    <xf numFmtId="180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0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7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8" fontId="2" fillId="0" borderId="0" xfId="0" applyNumberFormat="1" applyFont="1" applyAlignment="1">
      <alignment horizontal="right"/>
    </xf>
    <xf numFmtId="188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82" fontId="9" fillId="0" borderId="0" xfId="0" applyNumberFormat="1" applyFont="1" applyAlignment="1" applyProtection="1">
      <alignment horizontal="right"/>
    </xf>
    <xf numFmtId="181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0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right"/>
    </xf>
    <xf numFmtId="181" fontId="8" fillId="0" borderId="0" xfId="1" applyNumberFormat="1" applyFont="1" applyFill="1" applyAlignment="1" applyProtection="1">
      <alignment horizontal="left"/>
    </xf>
    <xf numFmtId="0" fontId="23" fillId="0" borderId="0" xfId="0" applyFont="1" applyAlignment="1">
      <alignment horizontal="right"/>
    </xf>
    <xf numFmtId="180" fontId="0" fillId="0" borderId="0" xfId="0" applyNumberFormat="1" applyProtection="1"/>
    <xf numFmtId="189" fontId="8" fillId="0" borderId="0" xfId="0" applyNumberFormat="1" applyFont="1"/>
    <xf numFmtId="180" fontId="0" fillId="0" borderId="0" xfId="0" applyNumberFormat="1" applyAlignment="1" applyProtection="1">
      <alignment horizontal="center"/>
    </xf>
    <xf numFmtId="180" fontId="0" fillId="0" borderId="0" xfId="0" applyNumberFormat="1"/>
    <xf numFmtId="182" fontId="12" fillId="0" borderId="0" xfId="0" applyNumberFormat="1" applyFont="1" applyFill="1"/>
    <xf numFmtId="186" fontId="13" fillId="0" borderId="0" xfId="2" applyNumberFormat="1" applyFont="1" applyFill="1" applyAlignment="1" applyProtection="1">
      <alignment horizontal="right"/>
    </xf>
    <xf numFmtId="187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0" fontId="0" fillId="0" borderId="0" xfId="0" applyNumberFormat="1" applyFill="1" applyAlignment="1">
      <alignment horizontal="center"/>
    </xf>
    <xf numFmtId="0" fontId="0" fillId="0" borderId="0" xfId="0" applyNumberFormat="1" applyFill="1"/>
    <xf numFmtId="180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4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0" fontId="8" fillId="0" borderId="0" xfId="1" applyNumberFormat="1" applyFont="1" applyFill="1" applyProtection="1"/>
    <xf numFmtId="181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0" fontId="0" fillId="0" borderId="0" xfId="0" applyNumberFormat="1" applyFill="1" applyProtection="1"/>
    <xf numFmtId="0" fontId="25" fillId="0" borderId="0" xfId="0" applyFont="1" applyProtection="1"/>
    <xf numFmtId="0" fontId="22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2" fontId="8" fillId="0" borderId="0" xfId="0" applyNumberFormat="1" applyFont="1" applyProtection="1"/>
    <xf numFmtId="0" fontId="26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>
      <selection activeCell="C13" sqref="C13"/>
    </sheetView>
  </sheetViews>
  <sheetFormatPr defaultColWidth="7.875" defaultRowHeight="13" x14ac:dyDescent="0.2"/>
  <cols>
    <col min="1" max="1" width="3.75" style="99" customWidth="1"/>
    <col min="2" max="2" width="45.75" style="99" customWidth="1"/>
    <col min="3" max="4" width="12.75" style="99" customWidth="1"/>
    <col min="5" max="5" width="1.75" style="107" customWidth="1"/>
    <col min="6" max="6" width="7" style="99" customWidth="1"/>
    <col min="7" max="7" width="1.75" style="108" customWidth="1"/>
    <col min="8" max="8" width="12.75" style="99" customWidth="1"/>
    <col min="9" max="9" width="1.75" style="107" customWidth="1"/>
    <col min="10" max="10" width="8.75" style="99" customWidth="1"/>
    <col min="11" max="11" width="1.75" style="108" customWidth="1"/>
    <col min="12" max="12" width="12.75" style="99" customWidth="1"/>
    <col min="13" max="13" width="1.75" style="107" customWidth="1"/>
    <col min="14" max="14" width="6.375" style="99" customWidth="1"/>
    <col min="15" max="15" width="1.75" style="109" customWidth="1"/>
    <col min="16" max="16" width="1.75" style="99" customWidth="1"/>
    <col min="17" max="17" width="7.875" style="99"/>
    <col min="18" max="19" width="9.375" style="99" bestFit="1" customWidth="1"/>
    <col min="20" max="16384" width="7.875" style="99"/>
  </cols>
  <sheetData>
    <row r="1" spans="1:25" ht="14.4" x14ac:dyDescent="0.25">
      <c r="A1" s="96"/>
      <c r="B1" s="96"/>
      <c r="C1" s="96"/>
      <c r="D1" s="96"/>
      <c r="E1" s="20"/>
      <c r="F1" s="96"/>
      <c r="G1" s="23"/>
      <c r="H1" s="96"/>
      <c r="I1" s="20"/>
      <c r="J1" s="96"/>
      <c r="K1" s="23"/>
      <c r="L1" s="180"/>
      <c r="M1" s="180"/>
      <c r="N1" s="180"/>
      <c r="O1" s="97"/>
      <c r="P1" s="98"/>
      <c r="Q1" s="176"/>
    </row>
    <row r="2" spans="1:25" ht="20.2" x14ac:dyDescent="0.3">
      <c r="A2" s="6" t="str">
        <f>"TABLE 1A  :  HONG KONG MONETARY  STATISTICS  -  "&amp;TEXT(C7,"mmmm yyyy")</f>
        <v>TABLE 1A  :  HONG KONG MONETARY  STATISTICS  -  November 2017</v>
      </c>
      <c r="B2" s="18"/>
      <c r="C2" s="18"/>
      <c r="D2" s="100"/>
      <c r="E2" s="18"/>
      <c r="F2" s="18"/>
      <c r="G2" s="18"/>
      <c r="H2" s="18"/>
      <c r="I2" s="100"/>
      <c r="J2" s="100"/>
      <c r="K2" s="100"/>
      <c r="L2" s="100"/>
      <c r="M2" s="100"/>
      <c r="N2" s="100"/>
      <c r="O2" s="97"/>
      <c r="P2" s="98"/>
    </row>
    <row r="3" spans="1:25" ht="14.4" x14ac:dyDescent="0.25">
      <c r="A3" s="96"/>
      <c r="B3" s="96"/>
      <c r="C3" s="96"/>
      <c r="D3" s="96"/>
      <c r="E3" s="20"/>
      <c r="F3" s="96"/>
      <c r="G3" s="23"/>
      <c r="H3" s="96"/>
      <c r="I3" s="20"/>
      <c r="J3" s="96"/>
      <c r="K3" s="23"/>
      <c r="L3" s="96"/>
      <c r="M3" s="20"/>
      <c r="N3" s="177"/>
      <c r="O3" s="97"/>
      <c r="P3" s="98"/>
    </row>
    <row r="4" spans="1:25" ht="14.4" x14ac:dyDescent="0.25">
      <c r="A4" s="96"/>
      <c r="B4" s="96"/>
      <c r="C4" s="96"/>
      <c r="D4" s="96"/>
      <c r="E4" s="20"/>
      <c r="F4" s="96"/>
      <c r="G4" s="23"/>
      <c r="H4" s="96"/>
      <c r="I4" s="20"/>
      <c r="J4" s="96"/>
      <c r="K4" s="23"/>
      <c r="L4" s="96"/>
      <c r="M4" s="20"/>
      <c r="N4" s="96"/>
      <c r="O4" s="97"/>
      <c r="P4" s="98"/>
    </row>
    <row r="5" spans="1:25" ht="14.4" x14ac:dyDescent="0.25">
      <c r="A5" s="96"/>
      <c r="B5" s="96"/>
      <c r="C5" s="96"/>
      <c r="D5" s="96"/>
      <c r="E5" s="20"/>
      <c r="F5" s="96"/>
      <c r="G5" s="23"/>
      <c r="H5" s="96"/>
      <c r="I5" s="20"/>
      <c r="J5" s="96"/>
      <c r="K5" s="23"/>
      <c r="L5" s="96"/>
      <c r="M5" s="20"/>
      <c r="N5" s="96"/>
      <c r="O5" s="97"/>
      <c r="P5" s="98"/>
    </row>
    <row r="6" spans="1:25" ht="14.4" x14ac:dyDescent="0.25">
      <c r="A6" s="96"/>
      <c r="B6" s="96"/>
      <c r="C6" s="96"/>
      <c r="D6" s="96"/>
      <c r="E6" s="20"/>
      <c r="F6" s="96"/>
      <c r="G6" s="23"/>
      <c r="H6" s="96"/>
      <c r="I6" s="20"/>
      <c r="J6" s="96"/>
      <c r="K6" s="23"/>
      <c r="L6" s="96"/>
      <c r="M6" s="20"/>
      <c r="N6" s="28" t="s">
        <v>34</v>
      </c>
      <c r="O6" s="97"/>
      <c r="P6" s="98"/>
    </row>
    <row r="7" spans="1:25" ht="14.4" x14ac:dyDescent="0.25">
      <c r="A7" s="96"/>
      <c r="B7" s="96"/>
      <c r="C7" s="117">
        <v>43040</v>
      </c>
      <c r="D7" s="47" t="str">
        <f>"Earlier months (% change to "&amp;TEXT(C7,"mmm yyyy")&amp;")"</f>
        <v>Earlier months (% change to Nov 2017)</v>
      </c>
      <c r="E7" s="100"/>
      <c r="F7" s="100"/>
      <c r="G7" s="18"/>
      <c r="H7" s="18"/>
      <c r="I7" s="18"/>
      <c r="J7" s="18"/>
      <c r="K7" s="18"/>
      <c r="L7" s="100"/>
      <c r="M7" s="100"/>
      <c r="N7" s="100"/>
      <c r="O7" s="97"/>
      <c r="P7" s="98"/>
    </row>
    <row r="8" spans="1:25" ht="14.4" x14ac:dyDescent="0.25">
      <c r="A8" s="96"/>
      <c r="B8" s="96"/>
      <c r="C8" s="101"/>
      <c r="D8" s="96"/>
      <c r="E8" s="20"/>
      <c r="F8" s="96"/>
      <c r="G8" s="23"/>
      <c r="H8" s="96"/>
      <c r="I8" s="20"/>
      <c r="J8" s="96"/>
      <c r="K8" s="23"/>
      <c r="L8" s="96"/>
      <c r="M8" s="20"/>
      <c r="N8" s="96"/>
      <c r="O8" s="97"/>
      <c r="P8" s="98"/>
    </row>
    <row r="9" spans="1:25" ht="14.4" x14ac:dyDescent="0.25">
      <c r="A9" s="96"/>
      <c r="B9" s="96"/>
      <c r="C9" s="101"/>
      <c r="D9" s="52">
        <f>C7-25</f>
        <v>43015</v>
      </c>
      <c r="E9" s="102"/>
      <c r="F9" s="103"/>
      <c r="G9" s="21"/>
      <c r="H9" s="52">
        <f>C7-89</f>
        <v>42951</v>
      </c>
      <c r="I9" s="102"/>
      <c r="J9" s="103"/>
      <c r="K9" s="21"/>
      <c r="L9" s="52">
        <f>C7-365</f>
        <v>42675</v>
      </c>
      <c r="M9" s="20"/>
      <c r="N9" s="96"/>
      <c r="O9" s="97"/>
      <c r="P9" s="104"/>
    </row>
    <row r="10" spans="1:25" ht="14.4" x14ac:dyDescent="0.25">
      <c r="A10" s="39" t="s">
        <v>0</v>
      </c>
      <c r="B10" s="96"/>
      <c r="C10" s="101"/>
      <c r="D10" s="179"/>
      <c r="E10" s="20"/>
      <c r="F10" s="101"/>
      <c r="G10" s="23"/>
      <c r="H10" s="101"/>
      <c r="I10" s="20"/>
      <c r="J10" s="96"/>
      <c r="K10" s="23"/>
      <c r="L10" s="96"/>
      <c r="M10" s="20"/>
      <c r="N10" s="96"/>
      <c r="O10" s="97"/>
      <c r="P10" s="104"/>
    </row>
    <row r="11" spans="1:25" ht="14.4" x14ac:dyDescent="0.25">
      <c r="A11" s="96"/>
      <c r="B11" s="96"/>
      <c r="C11" s="96"/>
      <c r="D11" s="96"/>
      <c r="E11" s="20"/>
      <c r="F11" s="96"/>
      <c r="G11" s="23"/>
      <c r="H11" s="96"/>
      <c r="I11" s="20"/>
      <c r="J11" s="96"/>
      <c r="K11" s="23"/>
      <c r="L11" s="96"/>
      <c r="M11" s="20"/>
      <c r="N11" s="96"/>
      <c r="O11" s="97"/>
      <c r="P11" s="104"/>
    </row>
    <row r="12" spans="1:25" ht="14.4" x14ac:dyDescent="0.25">
      <c r="A12" s="30" t="s">
        <v>1</v>
      </c>
      <c r="B12" s="30"/>
      <c r="C12" s="88">
        <v>1616878.3030000001</v>
      </c>
      <c r="D12" s="88">
        <v>2156977.943</v>
      </c>
      <c r="E12" s="42" t="s">
        <v>2</v>
      </c>
      <c r="F12" s="43">
        <f>C12/D12*100-100</f>
        <v>-25.039645943194515</v>
      </c>
      <c r="G12" s="44" t="s">
        <v>3</v>
      </c>
      <c r="H12" s="88">
        <v>1550258.5619999999</v>
      </c>
      <c r="I12" s="42" t="s">
        <v>2</v>
      </c>
      <c r="J12" s="43">
        <f>C12/H12*100-100</f>
        <v>4.2973309506546826</v>
      </c>
      <c r="K12" s="44" t="s">
        <v>3</v>
      </c>
      <c r="L12" s="88">
        <v>1423709.3019999999</v>
      </c>
      <c r="M12" s="42" t="s">
        <v>2</v>
      </c>
      <c r="N12" s="43">
        <f>C12/L12*100-100</f>
        <v>13.568008632706125</v>
      </c>
      <c r="O12" s="45" t="s">
        <v>3</v>
      </c>
      <c r="P12" s="4"/>
      <c r="R12" s="125"/>
      <c r="S12" s="125"/>
      <c r="T12" s="125"/>
      <c r="U12" s="125"/>
      <c r="V12" s="125"/>
      <c r="W12" s="125"/>
      <c r="X12" s="125"/>
      <c r="Y12" s="125"/>
    </row>
    <row r="13" spans="1:25" ht="14.4" x14ac:dyDescent="0.25">
      <c r="A13" s="30" t="s">
        <v>4</v>
      </c>
      <c r="B13" s="30"/>
      <c r="C13" s="88">
        <v>841597.70900000003</v>
      </c>
      <c r="D13" s="88">
        <v>840278.946</v>
      </c>
      <c r="E13" s="42" t="s">
        <v>2</v>
      </c>
      <c r="F13" s="43">
        <f>C13/D13*100-100</f>
        <v>0.15694347767222894</v>
      </c>
      <c r="G13" s="44" t="s">
        <v>3</v>
      </c>
      <c r="H13" s="88">
        <v>783148.48499999999</v>
      </c>
      <c r="I13" s="42" t="s">
        <v>2</v>
      </c>
      <c r="J13" s="43">
        <f>C13/H13*100-100</f>
        <v>7.4633642431166862</v>
      </c>
      <c r="K13" s="44" t="s">
        <v>3</v>
      </c>
      <c r="L13" s="88">
        <v>837516.05200000003</v>
      </c>
      <c r="M13" s="42" t="s">
        <v>2</v>
      </c>
      <c r="N13" s="43">
        <f>C13/L13*100-100</f>
        <v>0.48735268897270601</v>
      </c>
      <c r="O13" s="45" t="s">
        <v>3</v>
      </c>
      <c r="P13" s="4"/>
      <c r="R13" s="125"/>
      <c r="S13" s="125"/>
      <c r="T13" s="125"/>
      <c r="U13" s="125"/>
      <c r="V13" s="125"/>
      <c r="W13" s="125"/>
      <c r="X13" s="125"/>
      <c r="Y13" s="125"/>
    </row>
    <row r="14" spans="1:25" ht="14.4" x14ac:dyDescent="0.25">
      <c r="A14" s="30" t="s">
        <v>5</v>
      </c>
      <c r="B14" s="30"/>
      <c r="C14" s="88">
        <v>2458476.0120000001</v>
      </c>
      <c r="D14" s="88">
        <v>2997256.889</v>
      </c>
      <c r="E14" s="42" t="s">
        <v>2</v>
      </c>
      <c r="F14" s="43">
        <f>C14/D14*100-100</f>
        <v>-17.975799104085397</v>
      </c>
      <c r="G14" s="44" t="s">
        <v>3</v>
      </c>
      <c r="H14" s="88">
        <v>2333407.0469999998</v>
      </c>
      <c r="I14" s="42" t="s">
        <v>2</v>
      </c>
      <c r="J14" s="43">
        <f>C14/H14*100-100</f>
        <v>5.3599291714147483</v>
      </c>
      <c r="K14" s="44" t="s">
        <v>3</v>
      </c>
      <c r="L14" s="88">
        <v>2261225.3539999998</v>
      </c>
      <c r="M14" s="42" t="s">
        <v>2</v>
      </c>
      <c r="N14" s="43">
        <f>C14/L14*100-100</f>
        <v>8.7231755849134203</v>
      </c>
      <c r="O14" s="45" t="s">
        <v>3</v>
      </c>
      <c r="P14" s="7"/>
      <c r="R14" s="125"/>
      <c r="S14" s="125"/>
      <c r="T14" s="125"/>
      <c r="U14" s="125"/>
      <c r="V14" s="125"/>
      <c r="W14" s="125"/>
      <c r="X14" s="125"/>
      <c r="Y14" s="125"/>
    </row>
    <row r="15" spans="1:25" ht="14.4" x14ac:dyDescent="0.25">
      <c r="A15" s="30" t="s">
        <v>6</v>
      </c>
      <c r="B15" s="96"/>
      <c r="C15" s="121">
        <v>6996013.3470000001</v>
      </c>
      <c r="D15" s="88">
        <v>7434076.7079999996</v>
      </c>
      <c r="E15" s="42" t="s">
        <v>2</v>
      </c>
      <c r="F15" s="43">
        <f t="shared" ref="F15:F20" si="0">C15/D15*100-100</f>
        <v>-5.8926397750051223</v>
      </c>
      <c r="G15" s="44" t="s">
        <v>3</v>
      </c>
      <c r="H15" s="88">
        <v>6917932.6289999997</v>
      </c>
      <c r="I15" s="42" t="s">
        <v>2</v>
      </c>
      <c r="J15" s="43">
        <f t="shared" ref="J15:J20" si="1">C15/H15*100-100</f>
        <v>1.1286712691113081</v>
      </c>
      <c r="K15" s="44" t="s">
        <v>3</v>
      </c>
      <c r="L15" s="88">
        <v>6265637.8779999996</v>
      </c>
      <c r="M15" s="42" t="s">
        <v>2</v>
      </c>
      <c r="N15" s="43">
        <f t="shared" ref="N15:N20" si="2">C15/L15*100-100</f>
        <v>11.656841381856836</v>
      </c>
      <c r="O15" s="45" t="s">
        <v>3</v>
      </c>
      <c r="P15" s="4"/>
      <c r="R15" s="125"/>
      <c r="S15" s="125"/>
      <c r="T15" s="125"/>
      <c r="U15" s="125"/>
      <c r="V15" s="125"/>
      <c r="W15" s="125"/>
      <c r="X15" s="125"/>
      <c r="Y15" s="125"/>
    </row>
    <row r="16" spans="1:25" ht="14.4" x14ac:dyDescent="0.25">
      <c r="A16" s="30" t="s">
        <v>7</v>
      </c>
      <c r="B16" s="96"/>
      <c r="C16" s="121">
        <v>6671130.6710000001</v>
      </c>
      <c r="D16" s="88">
        <v>6517458.1160000004</v>
      </c>
      <c r="E16" s="42" t="s">
        <v>2</v>
      </c>
      <c r="F16" s="43">
        <f t="shared" si="0"/>
        <v>2.3578602618518119</v>
      </c>
      <c r="G16" s="44" t="s">
        <v>3</v>
      </c>
      <c r="H16" s="88">
        <v>6518493.7640000004</v>
      </c>
      <c r="I16" s="42" t="s">
        <v>2</v>
      </c>
      <c r="J16" s="43">
        <f t="shared" si="1"/>
        <v>2.3415978065818734</v>
      </c>
      <c r="K16" s="44" t="s">
        <v>3</v>
      </c>
      <c r="L16" s="88">
        <v>6259342.4639999997</v>
      </c>
      <c r="M16" s="42" t="s">
        <v>2</v>
      </c>
      <c r="N16" s="43">
        <f t="shared" si="2"/>
        <v>6.5787773934460319</v>
      </c>
      <c r="O16" s="45" t="s">
        <v>3</v>
      </c>
      <c r="P16" s="4"/>
      <c r="R16" s="125"/>
      <c r="S16" s="125"/>
      <c r="T16" s="125"/>
      <c r="U16" s="125"/>
      <c r="V16" s="125"/>
      <c r="W16" s="125"/>
      <c r="X16" s="125"/>
      <c r="Y16" s="125"/>
    </row>
    <row r="17" spans="1:25" ht="14.4" x14ac:dyDescent="0.25">
      <c r="A17" s="30" t="s">
        <v>5</v>
      </c>
      <c r="B17" s="96"/>
      <c r="C17" s="121">
        <v>13667144.017999999</v>
      </c>
      <c r="D17" s="88">
        <v>13951534.823999999</v>
      </c>
      <c r="E17" s="42" t="s">
        <v>2</v>
      </c>
      <c r="F17" s="43">
        <f t="shared" si="0"/>
        <v>-2.0384194971206995</v>
      </c>
      <c r="G17" s="44" t="s">
        <v>3</v>
      </c>
      <c r="H17" s="88">
        <v>13436426.392999999</v>
      </c>
      <c r="I17" s="42" t="s">
        <v>2</v>
      </c>
      <c r="J17" s="43">
        <f t="shared" si="1"/>
        <v>1.717105562534087</v>
      </c>
      <c r="K17" s="44" t="s">
        <v>3</v>
      </c>
      <c r="L17" s="88">
        <v>12524980.342</v>
      </c>
      <c r="M17" s="42" t="s">
        <v>2</v>
      </c>
      <c r="N17" s="43">
        <f t="shared" si="2"/>
        <v>9.11908557788297</v>
      </c>
      <c r="O17" s="45" t="s">
        <v>3</v>
      </c>
      <c r="P17" s="4"/>
      <c r="R17" s="125"/>
      <c r="S17" s="125"/>
      <c r="T17" s="125"/>
      <c r="U17" s="125"/>
      <c r="V17" s="125"/>
      <c r="W17" s="125"/>
      <c r="X17" s="125"/>
      <c r="Y17" s="125"/>
    </row>
    <row r="18" spans="1:25" ht="14.4" x14ac:dyDescent="0.25">
      <c r="A18" s="30" t="s">
        <v>8</v>
      </c>
      <c r="B18" s="96"/>
      <c r="C18" s="88">
        <v>7010586.8710000003</v>
      </c>
      <c r="D18" s="88">
        <v>7448644.2340000002</v>
      </c>
      <c r="E18" s="42" t="s">
        <v>2</v>
      </c>
      <c r="F18" s="43">
        <f t="shared" si="0"/>
        <v>-5.8810348465892446</v>
      </c>
      <c r="G18" s="44" t="s">
        <v>3</v>
      </c>
      <c r="H18" s="88">
        <v>6931862.0060000001</v>
      </c>
      <c r="I18" s="42" t="s">
        <v>2</v>
      </c>
      <c r="J18" s="43">
        <f t="shared" si="1"/>
        <v>1.1356957904219485</v>
      </c>
      <c r="K18" s="44" t="s">
        <v>3</v>
      </c>
      <c r="L18" s="88">
        <v>6279628.4519999996</v>
      </c>
      <c r="M18" s="42" t="s">
        <v>2</v>
      </c>
      <c r="N18" s="43">
        <f t="shared" si="2"/>
        <v>11.640153945209903</v>
      </c>
      <c r="O18" s="45" t="s">
        <v>3</v>
      </c>
      <c r="P18" s="4"/>
      <c r="R18" s="125"/>
      <c r="S18" s="125"/>
      <c r="T18" s="125"/>
      <c r="U18" s="125"/>
      <c r="V18" s="125"/>
      <c r="W18" s="125"/>
      <c r="X18" s="125"/>
      <c r="Y18" s="125"/>
    </row>
    <row r="19" spans="1:25" ht="14.4" x14ac:dyDescent="0.25">
      <c r="A19" s="30" t="s">
        <v>7</v>
      </c>
      <c r="B19" s="96"/>
      <c r="C19" s="88">
        <v>6710382.4210000001</v>
      </c>
      <c r="D19" s="88">
        <v>6554419.3039999995</v>
      </c>
      <c r="E19" s="42" t="s">
        <v>2</v>
      </c>
      <c r="F19" s="43">
        <f t="shared" si="0"/>
        <v>2.3795108272188088</v>
      </c>
      <c r="G19" s="44" t="s">
        <v>3</v>
      </c>
      <c r="H19" s="88">
        <v>6551954.0889999997</v>
      </c>
      <c r="I19" s="42" t="s">
        <v>2</v>
      </c>
      <c r="J19" s="43">
        <f t="shared" si="1"/>
        <v>2.4180317787327681</v>
      </c>
      <c r="K19" s="44" t="s">
        <v>3</v>
      </c>
      <c r="L19" s="88">
        <v>6288295.1529999999</v>
      </c>
      <c r="M19" s="42" t="s">
        <v>2</v>
      </c>
      <c r="N19" s="43">
        <f t="shared" si="2"/>
        <v>6.7122687108386145</v>
      </c>
      <c r="O19" s="45" t="s">
        <v>3</v>
      </c>
      <c r="P19" s="4"/>
      <c r="R19" s="125"/>
      <c r="S19" s="125"/>
      <c r="T19" s="125"/>
      <c r="U19" s="125"/>
      <c r="V19" s="125"/>
      <c r="W19" s="125"/>
      <c r="X19" s="125"/>
      <c r="Y19" s="125"/>
    </row>
    <row r="20" spans="1:25" ht="14.4" x14ac:dyDescent="0.25">
      <c r="A20" s="30" t="s">
        <v>5</v>
      </c>
      <c r="B20" s="96"/>
      <c r="C20" s="88">
        <v>13720969.291999999</v>
      </c>
      <c r="D20" s="88">
        <v>14003063.538000001</v>
      </c>
      <c r="E20" s="42" t="s">
        <v>2</v>
      </c>
      <c r="F20" s="43">
        <f t="shared" si="0"/>
        <v>-2.0145180748090183</v>
      </c>
      <c r="G20" s="44" t="s">
        <v>3</v>
      </c>
      <c r="H20" s="88">
        <v>13483816.095000001</v>
      </c>
      <c r="I20" s="42" t="s">
        <v>2</v>
      </c>
      <c r="J20" s="43">
        <f t="shared" si="1"/>
        <v>1.7587988098409397</v>
      </c>
      <c r="K20" s="44" t="s">
        <v>3</v>
      </c>
      <c r="L20" s="88">
        <v>12567923.605</v>
      </c>
      <c r="M20" s="42" t="s">
        <v>2</v>
      </c>
      <c r="N20" s="43">
        <f t="shared" si="2"/>
        <v>9.1745122204695235</v>
      </c>
      <c r="O20" s="45" t="s">
        <v>3</v>
      </c>
      <c r="P20" s="4"/>
      <c r="R20" s="125"/>
      <c r="S20" s="125"/>
      <c r="T20" s="125"/>
      <c r="U20" s="125"/>
      <c r="V20" s="125"/>
      <c r="W20" s="125"/>
      <c r="X20" s="125"/>
      <c r="Y20" s="125"/>
    </row>
    <row r="21" spans="1:25" ht="14.4" x14ac:dyDescent="0.25">
      <c r="A21" s="96"/>
      <c r="B21" s="96"/>
      <c r="C21" s="88"/>
      <c r="D21" s="88"/>
      <c r="E21" s="42"/>
      <c r="F21" s="43"/>
      <c r="G21" s="44"/>
      <c r="H21" s="88"/>
      <c r="I21" s="42"/>
      <c r="J21" s="43"/>
      <c r="K21" s="44"/>
      <c r="L21" s="88"/>
      <c r="M21" s="42"/>
      <c r="N21" s="43"/>
      <c r="O21" s="45"/>
      <c r="P21" s="104"/>
      <c r="R21" s="125"/>
      <c r="S21" s="125"/>
      <c r="T21" s="125"/>
      <c r="U21" s="125"/>
      <c r="V21" s="125"/>
      <c r="W21" s="125"/>
      <c r="X21" s="125"/>
      <c r="Y21" s="125"/>
    </row>
    <row r="22" spans="1:25" ht="14.4" x14ac:dyDescent="0.25">
      <c r="A22" s="30" t="s">
        <v>9</v>
      </c>
      <c r="B22" s="96"/>
      <c r="C22" s="88">
        <v>450219</v>
      </c>
      <c r="D22" s="88">
        <v>449079</v>
      </c>
      <c r="E22" s="42" t="s">
        <v>2</v>
      </c>
      <c r="F22" s="43">
        <f>C22/D22*100-100</f>
        <v>0.25385288557247065</v>
      </c>
      <c r="G22" s="44" t="s">
        <v>3</v>
      </c>
      <c r="H22" s="88">
        <v>441071</v>
      </c>
      <c r="I22" s="42" t="s">
        <v>2</v>
      </c>
      <c r="J22" s="43">
        <f>C22/H22*100-100</f>
        <v>2.0740425010939276</v>
      </c>
      <c r="K22" s="44" t="s">
        <v>3</v>
      </c>
      <c r="L22" s="88">
        <v>398866</v>
      </c>
      <c r="M22" s="42" t="s">
        <v>2</v>
      </c>
      <c r="N22" s="43">
        <f>C22/L22*100-100</f>
        <v>12.874749916011893</v>
      </c>
      <c r="O22" s="45" t="s">
        <v>3</v>
      </c>
      <c r="P22" s="4"/>
      <c r="R22" s="125"/>
      <c r="S22" s="125"/>
      <c r="T22" s="125"/>
      <c r="U22" s="125"/>
      <c r="V22" s="125"/>
      <c r="W22" s="125"/>
      <c r="X22" s="125"/>
      <c r="Y22" s="125"/>
    </row>
    <row r="23" spans="1:25" ht="14.4" x14ac:dyDescent="0.25">
      <c r="A23" s="30" t="s">
        <v>10</v>
      </c>
      <c r="B23" s="96"/>
      <c r="C23" s="88">
        <v>430380.07799999998</v>
      </c>
      <c r="D23" s="88">
        <v>427913.196</v>
      </c>
      <c r="E23" s="42" t="s">
        <v>2</v>
      </c>
      <c r="F23" s="43">
        <f>C23/D23*100-100</f>
        <v>0.57649121902751688</v>
      </c>
      <c r="G23" s="44" t="s">
        <v>3</v>
      </c>
      <c r="H23" s="88">
        <v>421209.33600000001</v>
      </c>
      <c r="I23" s="42" t="s">
        <v>2</v>
      </c>
      <c r="J23" s="43">
        <f>C23/H23*100-100</f>
        <v>2.1772409147170464</v>
      </c>
      <c r="K23" s="44" t="s">
        <v>3</v>
      </c>
      <c r="L23" s="88">
        <v>379484.76400000002</v>
      </c>
      <c r="M23" s="42" t="s">
        <v>2</v>
      </c>
      <c r="N23" s="43">
        <f>C23/L23*100-100</f>
        <v>13.411688380722438</v>
      </c>
      <c r="O23" s="45" t="s">
        <v>3</v>
      </c>
      <c r="P23" s="4"/>
      <c r="R23" s="125"/>
      <c r="S23" s="125"/>
      <c r="T23" s="125"/>
      <c r="U23" s="125"/>
      <c r="V23" s="125"/>
      <c r="W23" s="125"/>
      <c r="X23" s="125"/>
      <c r="Y23" s="125"/>
    </row>
    <row r="24" spans="1:25" ht="14.4" x14ac:dyDescent="0.25">
      <c r="A24" s="30"/>
      <c r="B24" s="96"/>
      <c r="C24" s="88"/>
      <c r="D24" s="88"/>
      <c r="E24" s="42"/>
      <c r="F24" s="43"/>
      <c r="G24" s="44"/>
      <c r="H24" s="88"/>
      <c r="I24" s="42"/>
      <c r="J24" s="43"/>
      <c r="K24" s="44"/>
      <c r="L24" s="88"/>
      <c r="M24" s="42"/>
      <c r="N24" s="43"/>
      <c r="O24" s="45"/>
      <c r="P24" s="4"/>
      <c r="R24" s="125"/>
      <c r="S24" s="125"/>
      <c r="T24" s="125"/>
      <c r="U24" s="125"/>
      <c r="V24" s="125"/>
      <c r="W24" s="125"/>
      <c r="X24" s="125"/>
      <c r="Y24" s="125"/>
    </row>
    <row r="25" spans="1:25" ht="14.4" x14ac:dyDescent="0.25">
      <c r="A25" s="53" t="s">
        <v>151</v>
      </c>
      <c r="B25" s="96"/>
      <c r="C25" s="88"/>
      <c r="D25" s="88"/>
      <c r="E25" s="42"/>
      <c r="F25" s="43"/>
      <c r="G25" s="44"/>
      <c r="H25" s="88"/>
      <c r="I25" s="42"/>
      <c r="J25" s="43"/>
      <c r="K25" s="44"/>
      <c r="L25" s="88"/>
      <c r="M25" s="42"/>
      <c r="N25" s="43"/>
      <c r="O25" s="45"/>
      <c r="P25" s="4"/>
      <c r="R25" s="125"/>
      <c r="S25" s="125"/>
      <c r="T25" s="125"/>
      <c r="U25" s="125"/>
      <c r="V25" s="125"/>
      <c r="W25" s="125"/>
      <c r="X25" s="125"/>
      <c r="Y25" s="125"/>
    </row>
    <row r="26" spans="1:25" ht="14.4" x14ac:dyDescent="0.25">
      <c r="A26" s="35"/>
      <c r="B26" s="96"/>
      <c r="C26" s="88"/>
      <c r="D26" s="88"/>
      <c r="E26" s="42"/>
      <c r="F26" s="43"/>
      <c r="G26" s="44"/>
      <c r="H26" s="88"/>
      <c r="I26" s="42"/>
      <c r="J26" s="43"/>
      <c r="K26" s="44"/>
      <c r="L26" s="88"/>
      <c r="M26" s="42"/>
      <c r="N26" s="43"/>
      <c r="O26" s="45"/>
      <c r="P26" s="4"/>
      <c r="R26" s="125"/>
      <c r="S26" s="125"/>
      <c r="T26" s="125"/>
      <c r="U26" s="125"/>
      <c r="V26" s="125"/>
      <c r="W26" s="125"/>
      <c r="X26" s="125"/>
      <c r="Y26" s="125"/>
    </row>
    <row r="27" spans="1:25" ht="14.4" x14ac:dyDescent="0.25">
      <c r="A27" s="35" t="s">
        <v>1</v>
      </c>
      <c r="B27" s="96"/>
      <c r="C27" s="88">
        <v>1611416.861</v>
      </c>
      <c r="D27" s="121">
        <v>1641819.75</v>
      </c>
      <c r="E27" s="122" t="s">
        <v>2</v>
      </c>
      <c r="F27" s="118">
        <f>C27/D27*100-100</f>
        <v>-1.8517799533109525</v>
      </c>
      <c r="G27" s="123" t="s">
        <v>3</v>
      </c>
      <c r="H27" s="88">
        <v>1542753.6459999999</v>
      </c>
      <c r="I27" s="122" t="s">
        <v>2</v>
      </c>
      <c r="J27" s="118">
        <f>C27/H27*100-100</f>
        <v>4.4506921230118621</v>
      </c>
      <c r="K27" s="123" t="s">
        <v>3</v>
      </c>
      <c r="L27" s="121">
        <v>1418393.9310000001</v>
      </c>
      <c r="M27" s="122" t="s">
        <v>2</v>
      </c>
      <c r="N27" s="118">
        <f>C27/L27*100-100</f>
        <v>13.608555830742603</v>
      </c>
      <c r="O27" s="123" t="s">
        <v>3</v>
      </c>
      <c r="P27" s="4"/>
      <c r="R27" s="125"/>
      <c r="S27" s="125"/>
      <c r="T27" s="125"/>
      <c r="U27" s="125"/>
      <c r="V27" s="125"/>
      <c r="W27" s="125"/>
      <c r="X27" s="125"/>
      <c r="Y27" s="125"/>
    </row>
    <row r="28" spans="1:25" ht="14.4" x14ac:dyDescent="0.25">
      <c r="A28" s="30" t="s">
        <v>97</v>
      </c>
      <c r="B28" s="96"/>
      <c r="C28" s="88">
        <v>437814.44699999999</v>
      </c>
      <c r="D28" s="121">
        <v>433542.06400000001</v>
      </c>
      <c r="E28" s="122" t="s">
        <v>2</v>
      </c>
      <c r="F28" s="118">
        <f>C28/D28*100-100</f>
        <v>0.98545985609368358</v>
      </c>
      <c r="G28" s="123" t="s">
        <v>3</v>
      </c>
      <c r="H28" s="88">
        <v>426278.22499999998</v>
      </c>
      <c r="I28" s="122" t="s">
        <v>2</v>
      </c>
      <c r="J28" s="118">
        <f>C28/H28*100-100</f>
        <v>2.706265843159116</v>
      </c>
      <c r="K28" s="123" t="s">
        <v>3</v>
      </c>
      <c r="L28" s="121">
        <v>386012.18099999998</v>
      </c>
      <c r="M28" s="122" t="s">
        <v>2</v>
      </c>
      <c r="N28" s="118">
        <f>C28/L28*100-100</f>
        <v>13.419852675581765</v>
      </c>
      <c r="O28" s="123" t="s">
        <v>3</v>
      </c>
      <c r="P28" s="4"/>
      <c r="R28" s="125"/>
      <c r="S28" s="125"/>
      <c r="T28" s="125"/>
      <c r="U28" s="125"/>
      <c r="V28" s="125"/>
      <c r="W28" s="125"/>
      <c r="X28" s="125"/>
      <c r="Y28" s="125"/>
    </row>
    <row r="29" spans="1:25" ht="14.4" x14ac:dyDescent="0.25">
      <c r="A29" s="30" t="s">
        <v>98</v>
      </c>
      <c r="B29" s="96"/>
      <c r="C29" s="88">
        <v>1173602.4140000001</v>
      </c>
      <c r="D29" s="121">
        <v>1208277.6850000001</v>
      </c>
      <c r="E29" s="122" t="s">
        <v>2</v>
      </c>
      <c r="F29" s="118">
        <f>C29/D29*100-100</f>
        <v>-2.8698097656251917</v>
      </c>
      <c r="G29" s="123" t="s">
        <v>3</v>
      </c>
      <c r="H29" s="88">
        <v>1116475.4210000001</v>
      </c>
      <c r="I29" s="122" t="s">
        <v>2</v>
      </c>
      <c r="J29" s="118">
        <f>C29/H29*100-100</f>
        <v>5.1167264344102392</v>
      </c>
      <c r="K29" s="123" t="s">
        <v>3</v>
      </c>
      <c r="L29" s="121">
        <v>1032381.75</v>
      </c>
      <c r="M29" s="122" t="s">
        <v>2</v>
      </c>
      <c r="N29" s="118">
        <f>C29/L29*100-100</f>
        <v>13.67911278943086</v>
      </c>
      <c r="O29" s="123" t="s">
        <v>3</v>
      </c>
      <c r="P29" s="104"/>
      <c r="R29" s="125"/>
      <c r="S29" s="125"/>
      <c r="T29" s="125"/>
      <c r="U29" s="125"/>
      <c r="V29" s="125"/>
      <c r="W29" s="125"/>
      <c r="X29" s="125"/>
      <c r="Y29" s="125"/>
    </row>
    <row r="30" spans="1:25" ht="14.4" x14ac:dyDescent="0.25">
      <c r="A30" s="30"/>
      <c r="B30" s="96"/>
      <c r="C30" s="88"/>
      <c r="D30" s="88"/>
      <c r="E30" s="42"/>
      <c r="F30" s="43"/>
      <c r="G30" s="44"/>
      <c r="H30" s="88"/>
      <c r="I30" s="42"/>
      <c r="J30" s="43"/>
      <c r="K30" s="44"/>
      <c r="L30" s="88"/>
      <c r="M30" s="42"/>
      <c r="N30" s="43"/>
      <c r="O30" s="45"/>
      <c r="P30" s="104"/>
      <c r="R30" s="125"/>
      <c r="S30" s="125"/>
      <c r="T30" s="125"/>
      <c r="U30" s="125"/>
      <c r="V30" s="125"/>
      <c r="W30" s="125"/>
      <c r="X30" s="125"/>
      <c r="Y30" s="125"/>
    </row>
    <row r="31" spans="1:25" ht="14.4" x14ac:dyDescent="0.25">
      <c r="A31" s="96"/>
      <c r="B31" s="96"/>
      <c r="C31" s="88"/>
      <c r="D31" s="88"/>
      <c r="E31" s="42"/>
      <c r="F31" s="43"/>
      <c r="G31" s="44"/>
      <c r="H31" s="88"/>
      <c r="I31" s="42"/>
      <c r="J31" s="43"/>
      <c r="K31" s="44"/>
      <c r="L31" s="88"/>
      <c r="M31" s="42"/>
      <c r="N31" s="43"/>
      <c r="O31" s="45"/>
      <c r="P31" s="104"/>
      <c r="R31" s="125"/>
      <c r="S31" s="125"/>
      <c r="T31" s="125"/>
      <c r="U31" s="125"/>
      <c r="V31" s="125"/>
      <c r="W31" s="125"/>
      <c r="X31" s="125"/>
      <c r="Y31" s="125"/>
    </row>
    <row r="32" spans="1:25" ht="14.4" x14ac:dyDescent="0.25">
      <c r="A32" s="39" t="s">
        <v>130</v>
      </c>
      <c r="B32" s="96"/>
      <c r="C32" s="88"/>
      <c r="D32" s="88"/>
      <c r="E32" s="42"/>
      <c r="F32" s="43"/>
      <c r="G32" s="44"/>
      <c r="H32" s="88"/>
      <c r="I32" s="42"/>
      <c r="J32" s="43"/>
      <c r="K32" s="44"/>
      <c r="L32" s="88"/>
      <c r="M32" s="42"/>
      <c r="N32" s="43"/>
      <c r="O32" s="45"/>
      <c r="P32" s="104"/>
      <c r="R32" s="125"/>
      <c r="S32" s="125"/>
      <c r="T32" s="125"/>
      <c r="U32" s="125"/>
      <c r="V32" s="125"/>
      <c r="W32" s="125"/>
      <c r="X32" s="125"/>
      <c r="Y32" s="125"/>
    </row>
    <row r="33" spans="1:25" ht="14.4" x14ac:dyDescent="0.25">
      <c r="A33" s="96"/>
      <c r="B33" s="96"/>
      <c r="C33" s="88"/>
      <c r="D33" s="88"/>
      <c r="E33" s="42"/>
      <c r="F33" s="43"/>
      <c r="G33" s="44"/>
      <c r="H33" s="88"/>
      <c r="I33" s="42"/>
      <c r="J33" s="43"/>
      <c r="K33" s="44"/>
      <c r="L33" s="88"/>
      <c r="M33" s="42"/>
      <c r="N33" s="43"/>
      <c r="O33" s="45"/>
      <c r="P33" s="104"/>
      <c r="R33" s="125"/>
      <c r="S33" s="125"/>
      <c r="T33" s="125"/>
      <c r="U33" s="125"/>
      <c r="V33" s="125"/>
      <c r="W33" s="125"/>
      <c r="X33" s="125"/>
      <c r="Y33" s="125"/>
    </row>
    <row r="34" spans="1:25" ht="14.4" x14ac:dyDescent="0.25">
      <c r="A34" s="30" t="s">
        <v>131</v>
      </c>
      <c r="B34" s="96"/>
      <c r="C34" s="88">
        <v>2028095.9339999999</v>
      </c>
      <c r="D34" s="88">
        <v>2569343.693</v>
      </c>
      <c r="E34" s="42" t="s">
        <v>2</v>
      </c>
      <c r="F34" s="43">
        <f>C34/D34*100-100</f>
        <v>-21.065603658809536</v>
      </c>
      <c r="G34" s="44" t="s">
        <v>3</v>
      </c>
      <c r="H34" s="88">
        <v>1912197.7109999999</v>
      </c>
      <c r="I34" s="42" t="s">
        <v>2</v>
      </c>
      <c r="J34" s="43">
        <f>C34/H34*100-100</f>
        <v>6.0609958025412425</v>
      </c>
      <c r="K34" s="44" t="s">
        <v>3</v>
      </c>
      <c r="L34" s="88">
        <v>1881740.59</v>
      </c>
      <c r="M34" s="42" t="s">
        <v>2</v>
      </c>
      <c r="N34" s="43">
        <f>C34/L34*100-100</f>
        <v>7.7776578120154056</v>
      </c>
      <c r="O34" s="45" t="s">
        <v>3</v>
      </c>
      <c r="P34" s="4"/>
      <c r="R34" s="125"/>
      <c r="S34" s="125"/>
      <c r="T34" s="125"/>
      <c r="U34" s="125"/>
      <c r="V34" s="125"/>
      <c r="W34" s="125"/>
      <c r="X34" s="125"/>
      <c r="Y34" s="125"/>
    </row>
    <row r="35" spans="1:25" ht="14.4" x14ac:dyDescent="0.25">
      <c r="A35" s="30" t="s">
        <v>132</v>
      </c>
      <c r="B35" s="96"/>
      <c r="C35" s="88">
        <v>5366079.6050000004</v>
      </c>
      <c r="D35" s="88">
        <v>5186337.835</v>
      </c>
      <c r="E35" s="42" t="s">
        <v>2</v>
      </c>
      <c r="F35" s="43">
        <f t="shared" ref="F35:F49" si="3">C35/D35*100-100</f>
        <v>3.4656780124698656</v>
      </c>
      <c r="G35" s="44" t="s">
        <v>3</v>
      </c>
      <c r="H35" s="88">
        <v>5270775.716</v>
      </c>
      <c r="I35" s="42" t="s">
        <v>2</v>
      </c>
      <c r="J35" s="43">
        <f t="shared" ref="J35:J49" si="4">C35/H35*100-100</f>
        <v>1.8081567901038937</v>
      </c>
      <c r="K35" s="44" t="s">
        <v>3</v>
      </c>
      <c r="L35" s="88">
        <v>5069162.4060000004</v>
      </c>
      <c r="M35" s="42" t="s">
        <v>2</v>
      </c>
      <c r="N35" s="43">
        <f t="shared" ref="N35:N49" si="5">C35/L35*100-100</f>
        <v>5.8573226742264239</v>
      </c>
      <c r="O35" s="45" t="s">
        <v>3</v>
      </c>
      <c r="P35" s="4"/>
      <c r="R35" s="125"/>
      <c r="S35" s="125"/>
      <c r="T35" s="125"/>
      <c r="U35" s="125"/>
      <c r="V35" s="125"/>
      <c r="W35" s="125"/>
      <c r="X35" s="125"/>
      <c r="Y35" s="125"/>
    </row>
    <row r="36" spans="1:25" ht="14.4" x14ac:dyDescent="0.25">
      <c r="A36" s="30" t="s">
        <v>133</v>
      </c>
      <c r="B36" s="96"/>
      <c r="C36" s="88">
        <v>5290141.9460000005</v>
      </c>
      <c r="D36" s="88">
        <v>5219534.7529999996</v>
      </c>
      <c r="E36" s="42" t="s">
        <v>2</v>
      </c>
      <c r="F36" s="43">
        <f t="shared" si="3"/>
        <v>1.3527487858840033</v>
      </c>
      <c r="G36" s="44" t="s">
        <v>3</v>
      </c>
      <c r="H36" s="88">
        <v>5300017.5209999997</v>
      </c>
      <c r="I36" s="42" t="s">
        <v>2</v>
      </c>
      <c r="J36" s="43">
        <f t="shared" si="4"/>
        <v>-0.1863309877914503</v>
      </c>
      <c r="K36" s="44" t="s">
        <v>3</v>
      </c>
      <c r="L36" s="88">
        <v>4816037.2220000001</v>
      </c>
      <c r="M36" s="42" t="s">
        <v>2</v>
      </c>
      <c r="N36" s="43">
        <f t="shared" si="5"/>
        <v>9.8442911079311415</v>
      </c>
      <c r="O36" s="45" t="s">
        <v>3</v>
      </c>
      <c r="P36" s="4"/>
      <c r="R36" s="125"/>
      <c r="S36" s="125"/>
      <c r="T36" s="125"/>
      <c r="U36" s="125"/>
      <c r="V36" s="125"/>
      <c r="W36" s="125"/>
      <c r="X36" s="125"/>
      <c r="Y36" s="125"/>
    </row>
    <row r="37" spans="1:25" ht="14.4" x14ac:dyDescent="0.25">
      <c r="A37" s="30" t="s">
        <v>11</v>
      </c>
      <c r="B37" s="46"/>
      <c r="C37" s="88">
        <v>5242386.6129999999</v>
      </c>
      <c r="D37" s="88">
        <v>5174073.43</v>
      </c>
      <c r="E37" s="42" t="s">
        <v>2</v>
      </c>
      <c r="F37" s="43">
        <f t="shared" si="3"/>
        <v>1.3202979030778863</v>
      </c>
      <c r="G37" s="44" t="s">
        <v>3</v>
      </c>
      <c r="H37" s="88">
        <v>5258781.3870000001</v>
      </c>
      <c r="I37" s="42" t="s">
        <v>2</v>
      </c>
      <c r="J37" s="43">
        <f t="shared" si="4"/>
        <v>-0.31175994576479127</v>
      </c>
      <c r="K37" s="44" t="s">
        <v>3</v>
      </c>
      <c r="L37" s="88">
        <v>4778657.3810000001</v>
      </c>
      <c r="M37" s="42" t="s">
        <v>2</v>
      </c>
      <c r="N37" s="43">
        <f t="shared" si="5"/>
        <v>9.7041741022026997</v>
      </c>
      <c r="O37" s="45" t="s">
        <v>3</v>
      </c>
      <c r="P37" s="4"/>
      <c r="R37" s="125"/>
      <c r="S37" s="125"/>
      <c r="T37" s="125"/>
      <c r="U37" s="125"/>
      <c r="V37" s="125"/>
      <c r="W37" s="125"/>
      <c r="X37" s="125"/>
      <c r="Y37" s="125"/>
    </row>
    <row r="38" spans="1:25" ht="14.4" x14ac:dyDescent="0.25">
      <c r="A38" s="30" t="s">
        <v>12</v>
      </c>
      <c r="B38" s="46"/>
      <c r="C38" s="88">
        <v>42004.428</v>
      </c>
      <c r="D38" s="88">
        <v>39672.781999999999</v>
      </c>
      <c r="E38" s="42" t="s">
        <v>2</v>
      </c>
      <c r="F38" s="43">
        <f t="shared" si="3"/>
        <v>5.8771930841653699</v>
      </c>
      <c r="G38" s="44" t="s">
        <v>3</v>
      </c>
      <c r="H38" s="88">
        <v>35381.137999999999</v>
      </c>
      <c r="I38" s="42" t="s">
        <v>2</v>
      </c>
      <c r="J38" s="43">
        <f t="shared" si="4"/>
        <v>18.719833149515992</v>
      </c>
      <c r="K38" s="44" t="s">
        <v>3</v>
      </c>
      <c r="L38" s="88">
        <v>31796.899000000001</v>
      </c>
      <c r="M38" s="42" t="s">
        <v>2</v>
      </c>
      <c r="N38" s="43">
        <f t="shared" si="5"/>
        <v>32.102278275626816</v>
      </c>
      <c r="O38" s="45" t="s">
        <v>3</v>
      </c>
      <c r="P38" s="4"/>
      <c r="R38" s="125"/>
      <c r="S38" s="125"/>
      <c r="T38" s="125"/>
      <c r="U38" s="125"/>
      <c r="V38" s="125"/>
      <c r="W38" s="125"/>
      <c r="X38" s="125"/>
      <c r="Y38" s="125"/>
    </row>
    <row r="39" spans="1:25" ht="14.4" x14ac:dyDescent="0.25">
      <c r="A39" s="30" t="s">
        <v>13</v>
      </c>
      <c r="B39" s="46"/>
      <c r="C39" s="88">
        <v>5750.9049999999997</v>
      </c>
      <c r="D39" s="88">
        <v>5788.5410000000002</v>
      </c>
      <c r="E39" s="42" t="s">
        <v>2</v>
      </c>
      <c r="F39" s="43">
        <f t="shared" si="3"/>
        <v>-0.65018110781284122</v>
      </c>
      <c r="G39" s="44" t="s">
        <v>3</v>
      </c>
      <c r="H39" s="88">
        <v>5854.9960000000001</v>
      </c>
      <c r="I39" s="42" t="s">
        <v>2</v>
      </c>
      <c r="J39" s="43">
        <f t="shared" si="4"/>
        <v>-1.7778150488915827</v>
      </c>
      <c r="K39" s="44" t="s">
        <v>3</v>
      </c>
      <c r="L39" s="88">
        <v>5582.942</v>
      </c>
      <c r="M39" s="42" t="s">
        <v>2</v>
      </c>
      <c r="N39" s="43">
        <f t="shared" si="5"/>
        <v>3.00850340196979</v>
      </c>
      <c r="O39" s="45" t="s">
        <v>3</v>
      </c>
      <c r="P39" s="4"/>
      <c r="R39" s="125"/>
      <c r="S39" s="125"/>
      <c r="T39" s="125"/>
      <c r="U39" s="125"/>
      <c r="V39" s="125"/>
      <c r="W39" s="125"/>
      <c r="X39" s="125"/>
      <c r="Y39" s="125"/>
    </row>
    <row r="40" spans="1:25" ht="14.4" x14ac:dyDescent="0.25">
      <c r="A40" s="30" t="s">
        <v>14</v>
      </c>
      <c r="B40" s="96"/>
      <c r="C40" s="88">
        <v>6484864.1440000003</v>
      </c>
      <c r="D40" s="88">
        <v>6929025.1260000002</v>
      </c>
      <c r="E40" s="42" t="s">
        <v>2</v>
      </c>
      <c r="F40" s="43">
        <f t="shared" si="3"/>
        <v>-6.4101511240500599</v>
      </c>
      <c r="G40" s="44" t="s">
        <v>3</v>
      </c>
      <c r="H40" s="88">
        <v>6416867.1890000002</v>
      </c>
      <c r="I40" s="42" t="s">
        <v>2</v>
      </c>
      <c r="J40" s="43">
        <f t="shared" si="4"/>
        <v>1.0596596905817677</v>
      </c>
      <c r="K40" s="44" t="s">
        <v>3</v>
      </c>
      <c r="L40" s="88">
        <v>5808146.341</v>
      </c>
      <c r="M40" s="42" t="s">
        <v>2</v>
      </c>
      <c r="N40" s="43">
        <f t="shared" si="5"/>
        <v>11.6511837558743</v>
      </c>
      <c r="O40" s="45" t="s">
        <v>3</v>
      </c>
      <c r="P40" s="4"/>
      <c r="R40" s="125"/>
      <c r="S40" s="125"/>
      <c r="T40" s="125"/>
      <c r="U40" s="125"/>
      <c r="V40" s="125"/>
      <c r="W40" s="125"/>
      <c r="X40" s="125"/>
      <c r="Y40" s="125"/>
    </row>
    <row r="41" spans="1:25" ht="14.4" x14ac:dyDescent="0.25">
      <c r="A41" s="30" t="s">
        <v>15</v>
      </c>
      <c r="B41" s="96"/>
      <c r="C41" s="88">
        <v>1186498.2250000001</v>
      </c>
      <c r="D41" s="88">
        <v>1729064.747</v>
      </c>
      <c r="E41" s="42" t="s">
        <v>2</v>
      </c>
      <c r="F41" s="43">
        <f t="shared" si="3"/>
        <v>-31.379190567697108</v>
      </c>
      <c r="G41" s="44" t="s">
        <v>3</v>
      </c>
      <c r="H41" s="88">
        <v>1129049.226</v>
      </c>
      <c r="I41" s="42" t="s">
        <v>2</v>
      </c>
      <c r="J41" s="43">
        <f t="shared" si="4"/>
        <v>5.0882634412257204</v>
      </c>
      <c r="K41" s="44" t="s">
        <v>3</v>
      </c>
      <c r="L41" s="88">
        <v>1044224.5379999999</v>
      </c>
      <c r="M41" s="42" t="s">
        <v>2</v>
      </c>
      <c r="N41" s="43">
        <f t="shared" si="5"/>
        <v>13.624817443238442</v>
      </c>
      <c r="O41" s="45" t="s">
        <v>3</v>
      </c>
      <c r="P41" s="4"/>
      <c r="R41" s="125"/>
      <c r="S41" s="125"/>
      <c r="T41" s="125"/>
      <c r="U41" s="125"/>
      <c r="V41" s="125"/>
      <c r="W41" s="125"/>
      <c r="X41" s="125"/>
      <c r="Y41" s="125"/>
    </row>
    <row r="42" spans="1:25" ht="14.4" x14ac:dyDescent="0.25">
      <c r="A42" s="30" t="s">
        <v>16</v>
      </c>
      <c r="B42" s="96"/>
      <c r="C42" s="88">
        <v>3089183.6370000001</v>
      </c>
      <c r="D42" s="88">
        <v>2987085.139</v>
      </c>
      <c r="E42" s="42" t="s">
        <v>2</v>
      </c>
      <c r="F42" s="43">
        <f t="shared" si="3"/>
        <v>3.417997587915437</v>
      </c>
      <c r="G42" s="44" t="s">
        <v>3</v>
      </c>
      <c r="H42" s="88">
        <v>3056517.645</v>
      </c>
      <c r="I42" s="42" t="s">
        <v>2</v>
      </c>
      <c r="J42" s="43">
        <f t="shared" si="4"/>
        <v>1.0687323220082305</v>
      </c>
      <c r="K42" s="44" t="s">
        <v>3</v>
      </c>
      <c r="L42" s="88">
        <v>2760555.3390000002</v>
      </c>
      <c r="M42" s="42" t="s">
        <v>2</v>
      </c>
      <c r="N42" s="43">
        <f t="shared" si="5"/>
        <v>11.90442710411466</v>
      </c>
      <c r="O42" s="45" t="s">
        <v>3</v>
      </c>
      <c r="P42" s="4"/>
      <c r="R42" s="125"/>
      <c r="S42" s="125"/>
      <c r="T42" s="125"/>
      <c r="U42" s="125"/>
      <c r="V42" s="125"/>
      <c r="W42" s="125"/>
      <c r="X42" s="125"/>
      <c r="Y42" s="125"/>
    </row>
    <row r="43" spans="1:25" ht="14.4" x14ac:dyDescent="0.25">
      <c r="A43" s="30" t="s">
        <v>17</v>
      </c>
      <c r="B43" s="96"/>
      <c r="C43" s="88">
        <v>2209182.2820000001</v>
      </c>
      <c r="D43" s="88">
        <v>2212875.2400000002</v>
      </c>
      <c r="E43" s="42" t="s">
        <v>2</v>
      </c>
      <c r="F43" s="43">
        <f t="shared" si="3"/>
        <v>-0.16688505222734307</v>
      </c>
      <c r="G43" s="44" t="s">
        <v>3</v>
      </c>
      <c r="H43" s="88">
        <v>2231300.318</v>
      </c>
      <c r="I43" s="42" t="s">
        <v>2</v>
      </c>
      <c r="J43" s="43">
        <f t="shared" si="4"/>
        <v>-0.99126217217703072</v>
      </c>
      <c r="K43" s="44" t="s">
        <v>3</v>
      </c>
      <c r="L43" s="88">
        <v>2003366.4639999999</v>
      </c>
      <c r="M43" s="42" t="s">
        <v>2</v>
      </c>
      <c r="N43" s="43">
        <f t="shared" si="5"/>
        <v>10.273498219045777</v>
      </c>
      <c r="O43" s="45" t="s">
        <v>3</v>
      </c>
      <c r="P43" s="4"/>
      <c r="R43" s="125"/>
      <c r="S43" s="125"/>
      <c r="T43" s="125"/>
      <c r="U43" s="125"/>
      <c r="V43" s="125"/>
      <c r="W43" s="125"/>
      <c r="X43" s="125"/>
      <c r="Y43" s="125"/>
    </row>
    <row r="44" spans="1:25" ht="14.4" x14ac:dyDescent="0.25">
      <c r="A44" s="30" t="s">
        <v>18</v>
      </c>
      <c r="B44" s="96"/>
      <c r="C44" s="88">
        <v>4616735.9950000001</v>
      </c>
      <c r="D44" s="88">
        <v>4502950.9939999999</v>
      </c>
      <c r="E44" s="42" t="s">
        <v>2</v>
      </c>
      <c r="F44" s="43">
        <f t="shared" si="3"/>
        <v>2.5268984972657762</v>
      </c>
      <c r="G44" s="44" t="s">
        <v>3</v>
      </c>
      <c r="H44" s="88">
        <v>4544230.0049999999</v>
      </c>
      <c r="I44" s="42" t="s">
        <v>2</v>
      </c>
      <c r="J44" s="43">
        <f t="shared" si="4"/>
        <v>1.5955616225460005</v>
      </c>
      <c r="K44" s="44" t="s">
        <v>3</v>
      </c>
      <c r="L44" s="88">
        <v>4332123.148</v>
      </c>
      <c r="M44" s="42" t="s">
        <v>2</v>
      </c>
      <c r="N44" s="43">
        <f t="shared" si="5"/>
        <v>6.5698235547942971</v>
      </c>
      <c r="O44" s="45" t="s">
        <v>3</v>
      </c>
      <c r="P44" s="4"/>
      <c r="R44" s="125"/>
      <c r="S44" s="125"/>
      <c r="T44" s="125"/>
      <c r="U44" s="125"/>
      <c r="V44" s="125"/>
      <c r="W44" s="125"/>
      <c r="X44" s="125"/>
      <c r="Y44" s="125"/>
    </row>
    <row r="45" spans="1:25" ht="14.4" x14ac:dyDescent="0.25">
      <c r="A45" s="30" t="s">
        <v>19</v>
      </c>
      <c r="B45" s="96"/>
      <c r="C45" s="88">
        <v>1582717.3459999999</v>
      </c>
      <c r="D45" s="88">
        <v>1543240.1610000001</v>
      </c>
      <c r="E45" s="42" t="s">
        <v>2</v>
      </c>
      <c r="F45" s="43">
        <f t="shared" si="3"/>
        <v>2.5580713875680345</v>
      </c>
      <c r="G45" s="44" t="s">
        <v>3</v>
      </c>
      <c r="H45" s="88">
        <v>1521893.754</v>
      </c>
      <c r="I45" s="42" t="s">
        <v>2</v>
      </c>
      <c r="J45" s="43">
        <f t="shared" si="4"/>
        <v>3.9965728120072015</v>
      </c>
      <c r="K45" s="44" t="s">
        <v>3</v>
      </c>
      <c r="L45" s="88">
        <v>1626670.7290000001</v>
      </c>
      <c r="M45" s="42" t="s">
        <v>2</v>
      </c>
      <c r="N45" s="43">
        <f t="shared" si="5"/>
        <v>-2.7020454856909311</v>
      </c>
      <c r="O45" s="45" t="s">
        <v>3</v>
      </c>
      <c r="P45" s="4"/>
      <c r="R45" s="125"/>
      <c r="S45" s="125"/>
      <c r="T45" s="125"/>
      <c r="U45" s="125"/>
      <c r="V45" s="125"/>
      <c r="W45" s="125"/>
      <c r="X45" s="125"/>
      <c r="Y45" s="125"/>
    </row>
    <row r="46" spans="1:25" ht="14.4" x14ac:dyDescent="0.25">
      <c r="A46" s="30" t="s">
        <v>20</v>
      </c>
      <c r="B46" s="96"/>
      <c r="C46" s="88">
        <v>6199453.341</v>
      </c>
      <c r="D46" s="88">
        <v>6046191.1550000003</v>
      </c>
      <c r="E46" s="42" t="s">
        <v>2</v>
      </c>
      <c r="F46" s="43">
        <f t="shared" si="3"/>
        <v>2.5348551190489133</v>
      </c>
      <c r="G46" s="44" t="s">
        <v>3</v>
      </c>
      <c r="H46" s="88">
        <v>6066123.7589999996</v>
      </c>
      <c r="I46" s="42" t="s">
        <v>2</v>
      </c>
      <c r="J46" s="43">
        <f t="shared" si="4"/>
        <v>2.1979370566283905</v>
      </c>
      <c r="K46" s="44" t="s">
        <v>3</v>
      </c>
      <c r="L46" s="88">
        <v>5958793.8770000003</v>
      </c>
      <c r="M46" s="42" t="s">
        <v>2</v>
      </c>
      <c r="N46" s="43">
        <f t="shared" si="5"/>
        <v>4.0387277856498258</v>
      </c>
      <c r="O46" s="45" t="s">
        <v>3</v>
      </c>
      <c r="P46" s="4"/>
      <c r="R46" s="125"/>
      <c r="S46" s="125"/>
      <c r="T46" s="125"/>
      <c r="U46" s="125"/>
      <c r="V46" s="125"/>
      <c r="W46" s="125"/>
      <c r="X46" s="125"/>
      <c r="Y46" s="125"/>
    </row>
    <row r="47" spans="1:25" ht="14.4" x14ac:dyDescent="0.25">
      <c r="A47" s="30" t="s">
        <v>21</v>
      </c>
      <c r="B47" s="96"/>
      <c r="C47" s="88">
        <v>12684317.484999999</v>
      </c>
      <c r="D47" s="88">
        <v>12975216.280999999</v>
      </c>
      <c r="E47" s="42" t="s">
        <v>2</v>
      </c>
      <c r="F47" s="43">
        <f t="shared" si="3"/>
        <v>-2.2419572028712196</v>
      </c>
      <c r="G47" s="44" t="s">
        <v>3</v>
      </c>
      <c r="H47" s="88">
        <v>12482990.948000001</v>
      </c>
      <c r="I47" s="42" t="s">
        <v>2</v>
      </c>
      <c r="J47" s="43">
        <f t="shared" si="4"/>
        <v>1.6128068812887761</v>
      </c>
      <c r="K47" s="44" t="s">
        <v>3</v>
      </c>
      <c r="L47" s="88">
        <v>11766940.218</v>
      </c>
      <c r="M47" s="42" t="s">
        <v>2</v>
      </c>
      <c r="N47" s="43">
        <f t="shared" si="5"/>
        <v>7.7962261216954118</v>
      </c>
      <c r="O47" s="45" t="s">
        <v>3</v>
      </c>
      <c r="P47" s="4"/>
      <c r="R47" s="125"/>
      <c r="S47" s="125"/>
      <c r="T47" s="125"/>
      <c r="U47" s="125"/>
      <c r="V47" s="125"/>
      <c r="W47" s="125"/>
      <c r="X47" s="125"/>
      <c r="Y47" s="125"/>
    </row>
    <row r="48" spans="1:25" ht="14.4" x14ac:dyDescent="0.25">
      <c r="A48" s="96"/>
      <c r="B48" s="96"/>
      <c r="C48" s="88"/>
      <c r="D48" s="88"/>
      <c r="E48" s="42"/>
      <c r="F48" s="43"/>
      <c r="G48" s="44"/>
      <c r="H48" s="88"/>
      <c r="I48" s="42"/>
      <c r="J48" s="43"/>
      <c r="K48" s="44"/>
      <c r="L48" s="88"/>
      <c r="M48" s="42"/>
      <c r="N48" s="43"/>
      <c r="O48" s="45"/>
      <c r="P48" s="105"/>
      <c r="R48" s="125"/>
      <c r="S48" s="125"/>
      <c r="T48" s="125"/>
      <c r="U48" s="125"/>
      <c r="V48" s="125"/>
      <c r="W48" s="125"/>
      <c r="X48" s="125"/>
      <c r="Y48" s="125"/>
    </row>
    <row r="49" spans="1:25" ht="14.4" x14ac:dyDescent="0.25">
      <c r="A49" s="30" t="s">
        <v>22</v>
      </c>
      <c r="B49" s="96"/>
      <c r="C49" s="88">
        <v>69.009</v>
      </c>
      <c r="D49" s="88">
        <v>69.948999999999998</v>
      </c>
      <c r="E49" s="42" t="s">
        <v>2</v>
      </c>
      <c r="F49" s="43">
        <f t="shared" si="3"/>
        <v>-1.3438362235342822</v>
      </c>
      <c r="G49" s="44" t="s">
        <v>3</v>
      </c>
      <c r="H49" s="88">
        <v>72.834000000000003</v>
      </c>
      <c r="I49" s="42" t="s">
        <v>2</v>
      </c>
      <c r="J49" s="43">
        <f t="shared" si="4"/>
        <v>-5.2516681769503322</v>
      </c>
      <c r="K49" s="44" t="s">
        <v>3</v>
      </c>
      <c r="L49" s="88">
        <v>43.811</v>
      </c>
      <c r="M49" s="42" t="s">
        <v>2</v>
      </c>
      <c r="N49" s="43">
        <f t="shared" si="5"/>
        <v>57.515235899659899</v>
      </c>
      <c r="O49" s="45" t="s">
        <v>3</v>
      </c>
      <c r="P49" s="4"/>
      <c r="R49" s="125"/>
      <c r="S49" s="125"/>
      <c r="T49" s="125"/>
      <c r="U49" s="125"/>
      <c r="V49" s="125"/>
      <c r="W49" s="125"/>
      <c r="X49" s="125"/>
      <c r="Y49" s="125"/>
    </row>
    <row r="50" spans="1:25" ht="14.4" x14ac:dyDescent="0.25">
      <c r="A50" s="96"/>
      <c r="B50" s="96"/>
      <c r="C50" s="88"/>
      <c r="D50" s="87"/>
      <c r="E50" s="42"/>
      <c r="F50" s="43"/>
      <c r="G50" s="44"/>
      <c r="H50" s="88"/>
      <c r="I50" s="42"/>
      <c r="J50" s="43"/>
      <c r="K50" s="44"/>
      <c r="L50" s="88"/>
      <c r="M50" s="42"/>
      <c r="N50" s="43"/>
      <c r="O50" s="45"/>
      <c r="P50" s="104"/>
      <c r="R50" s="125"/>
      <c r="S50" s="125"/>
      <c r="T50" s="125"/>
      <c r="U50" s="125"/>
      <c r="V50" s="125"/>
      <c r="W50" s="125"/>
      <c r="X50" s="125"/>
      <c r="Y50" s="125"/>
    </row>
    <row r="51" spans="1:25" ht="14.4" x14ac:dyDescent="0.25">
      <c r="A51" s="96"/>
      <c r="B51" s="96"/>
      <c r="C51" s="88"/>
      <c r="D51" s="87"/>
      <c r="E51" s="42"/>
      <c r="F51" s="43"/>
      <c r="G51" s="44"/>
      <c r="H51" s="88"/>
      <c r="I51" s="42"/>
      <c r="J51" s="43"/>
      <c r="K51" s="44"/>
      <c r="L51" s="88"/>
      <c r="M51" s="42"/>
      <c r="N51" s="43"/>
      <c r="O51" s="45"/>
      <c r="P51" s="104"/>
      <c r="R51" s="125"/>
      <c r="S51" s="125"/>
      <c r="T51" s="125"/>
      <c r="U51" s="125"/>
      <c r="V51" s="125"/>
      <c r="W51" s="125"/>
      <c r="X51" s="125"/>
      <c r="Y51" s="125"/>
    </row>
    <row r="52" spans="1:25" ht="14.4" x14ac:dyDescent="0.25">
      <c r="A52" s="39" t="s">
        <v>31</v>
      </c>
      <c r="B52" s="96"/>
      <c r="C52" s="88"/>
      <c r="D52" s="87"/>
      <c r="E52" s="42"/>
      <c r="F52" s="43"/>
      <c r="G52" s="44"/>
      <c r="H52" s="88"/>
      <c r="I52" s="42"/>
      <c r="J52" s="43"/>
      <c r="K52" s="44"/>
      <c r="L52" s="88"/>
      <c r="M52" s="42"/>
      <c r="N52" s="43"/>
      <c r="O52" s="45"/>
      <c r="P52" s="104"/>
      <c r="R52" s="125"/>
      <c r="S52" s="125"/>
      <c r="T52" s="125"/>
      <c r="U52" s="125"/>
      <c r="V52" s="125"/>
      <c r="W52" s="125"/>
      <c r="X52" s="125"/>
      <c r="Y52" s="125"/>
    </row>
    <row r="53" spans="1:25" ht="14.4" x14ac:dyDescent="0.25">
      <c r="A53" s="96"/>
      <c r="B53" s="96"/>
      <c r="C53" s="88"/>
      <c r="D53" s="87"/>
      <c r="E53" s="42"/>
      <c r="F53" s="43"/>
      <c r="G53" s="44"/>
      <c r="H53" s="88"/>
      <c r="I53" s="42"/>
      <c r="J53" s="43"/>
      <c r="K53" s="44"/>
      <c r="L53" s="88"/>
      <c r="M53" s="42"/>
      <c r="N53" s="43"/>
      <c r="O53" s="45"/>
      <c r="P53" s="104"/>
      <c r="R53" s="125"/>
      <c r="S53" s="125"/>
      <c r="T53" s="125"/>
      <c r="U53" s="125"/>
      <c r="V53" s="125"/>
      <c r="W53" s="125"/>
      <c r="X53" s="125"/>
      <c r="Y53" s="125"/>
    </row>
    <row r="54" spans="1:25" ht="14.4" x14ac:dyDescent="0.25">
      <c r="A54" s="23" t="s">
        <v>23</v>
      </c>
      <c r="B54" s="96"/>
      <c r="C54" s="88">
        <v>6447941.199</v>
      </c>
      <c r="D54" s="87">
        <v>6764481.1600000001</v>
      </c>
      <c r="E54" s="42" t="s">
        <v>2</v>
      </c>
      <c r="F54" s="43">
        <f t="shared" ref="F54:F63" si="6">C54/D54*100-100</f>
        <v>-4.679441830243789</v>
      </c>
      <c r="G54" s="44" t="s">
        <v>3</v>
      </c>
      <c r="H54" s="88">
        <v>6269590.8640000001</v>
      </c>
      <c r="I54" s="42" t="s">
        <v>2</v>
      </c>
      <c r="J54" s="43">
        <f t="shared" ref="J54:J63" si="7">C54/H54*100-100</f>
        <v>2.8446885748811326</v>
      </c>
      <c r="K54" s="44" t="s">
        <v>3</v>
      </c>
      <c r="L54" s="88">
        <v>5617128.8899999997</v>
      </c>
      <c r="M54" s="42" t="s">
        <v>2</v>
      </c>
      <c r="N54" s="43">
        <f t="shared" ref="N54:N63" si="8">C54/L54*100-100</f>
        <v>14.790693346543463</v>
      </c>
      <c r="O54" s="45" t="s">
        <v>3</v>
      </c>
      <c r="P54" s="4"/>
      <c r="R54" s="125"/>
      <c r="S54" s="125"/>
      <c r="T54" s="125"/>
      <c r="U54" s="125"/>
      <c r="V54" s="125"/>
      <c r="W54" s="125"/>
      <c r="X54" s="125"/>
      <c r="Y54" s="125"/>
    </row>
    <row r="55" spans="1:25" ht="14.4" x14ac:dyDescent="0.25">
      <c r="A55" s="51" t="s">
        <v>24</v>
      </c>
      <c r="B55" s="46"/>
      <c r="C55" s="88">
        <v>299771.75900000002</v>
      </c>
      <c r="D55" s="87">
        <v>296231.63799999998</v>
      </c>
      <c r="E55" s="42" t="s">
        <v>2</v>
      </c>
      <c r="F55" s="43">
        <f t="shared" si="6"/>
        <v>1.1950516237566831</v>
      </c>
      <c r="G55" s="44" t="s">
        <v>3</v>
      </c>
      <c r="H55" s="88">
        <v>302263.25699999998</v>
      </c>
      <c r="I55" s="42" t="s">
        <v>2</v>
      </c>
      <c r="J55" s="43">
        <f t="shared" si="7"/>
        <v>-0.82428080234706158</v>
      </c>
      <c r="K55" s="44" t="s">
        <v>3</v>
      </c>
      <c r="L55" s="88">
        <v>278196.70699999999</v>
      </c>
      <c r="M55" s="42" t="s">
        <v>2</v>
      </c>
      <c r="N55" s="43">
        <f t="shared" si="8"/>
        <v>7.7553225674953836</v>
      </c>
      <c r="O55" s="45" t="s">
        <v>3</v>
      </c>
      <c r="P55" s="4"/>
      <c r="R55" s="125"/>
      <c r="S55" s="125"/>
      <c r="T55" s="125"/>
      <c r="U55" s="125"/>
      <c r="V55" s="125"/>
      <c r="W55" s="125"/>
      <c r="X55" s="125"/>
      <c r="Y55" s="125"/>
    </row>
    <row r="56" spans="1:25" ht="14.4" x14ac:dyDescent="0.25">
      <c r="A56" s="51" t="s">
        <v>25</v>
      </c>
      <c r="B56" s="46"/>
      <c r="C56" s="88">
        <v>206246.97700000001</v>
      </c>
      <c r="D56" s="87">
        <v>194664.255</v>
      </c>
      <c r="E56" s="42" t="s">
        <v>2</v>
      </c>
      <c r="F56" s="43">
        <f t="shared" si="6"/>
        <v>5.9501021386797532</v>
      </c>
      <c r="G56" s="44" t="s">
        <v>3</v>
      </c>
      <c r="H56" s="88">
        <v>193917.43400000001</v>
      </c>
      <c r="I56" s="42" t="s">
        <v>2</v>
      </c>
      <c r="J56" s="43">
        <f t="shared" si="7"/>
        <v>6.3581405475899686</v>
      </c>
      <c r="K56" s="44" t="s">
        <v>3</v>
      </c>
      <c r="L56" s="88">
        <v>182828.75099999999</v>
      </c>
      <c r="M56" s="42" t="s">
        <v>2</v>
      </c>
      <c r="N56" s="43">
        <f t="shared" si="8"/>
        <v>12.808831144943952</v>
      </c>
      <c r="O56" s="45" t="s">
        <v>3</v>
      </c>
      <c r="P56" s="4"/>
      <c r="R56" s="125"/>
      <c r="S56" s="125"/>
      <c r="T56" s="125"/>
      <c r="U56" s="125"/>
      <c r="V56" s="125"/>
      <c r="W56" s="125"/>
      <c r="X56" s="125"/>
      <c r="Y56" s="125"/>
    </row>
    <row r="57" spans="1:25" ht="14.4" x14ac:dyDescent="0.25">
      <c r="A57" s="51" t="s">
        <v>26</v>
      </c>
      <c r="B57" s="46"/>
      <c r="C57" s="88">
        <v>5941922.4630000005</v>
      </c>
      <c r="D57" s="87">
        <v>6273585.267</v>
      </c>
      <c r="E57" s="42" t="s">
        <v>2</v>
      </c>
      <c r="F57" s="43">
        <f t="shared" si="6"/>
        <v>-5.2866549171586996</v>
      </c>
      <c r="G57" s="44" t="s">
        <v>3</v>
      </c>
      <c r="H57" s="88">
        <v>5773410.1730000004</v>
      </c>
      <c r="I57" s="42" t="s">
        <v>2</v>
      </c>
      <c r="J57" s="43">
        <f t="shared" si="7"/>
        <v>2.9187652522605561</v>
      </c>
      <c r="K57" s="44" t="s">
        <v>3</v>
      </c>
      <c r="L57" s="88">
        <v>5156103.432</v>
      </c>
      <c r="M57" s="42" t="s">
        <v>2</v>
      </c>
      <c r="N57" s="43">
        <f t="shared" si="8"/>
        <v>15.240559879443481</v>
      </c>
      <c r="O57" s="45" t="s">
        <v>3</v>
      </c>
      <c r="P57" s="4"/>
      <c r="R57" s="125"/>
      <c r="S57" s="125"/>
      <c r="T57" s="125"/>
      <c r="U57" s="125"/>
      <c r="V57" s="125"/>
      <c r="W57" s="125"/>
      <c r="X57" s="125"/>
      <c r="Y57" s="125"/>
    </row>
    <row r="58" spans="1:25" ht="14.4" x14ac:dyDescent="0.25">
      <c r="A58" s="23" t="s">
        <v>27</v>
      </c>
      <c r="B58" s="96"/>
      <c r="C58" s="88">
        <v>2756719.1290000002</v>
      </c>
      <c r="D58" s="87">
        <v>2724848.162</v>
      </c>
      <c r="E58" s="42" t="s">
        <v>2</v>
      </c>
      <c r="F58" s="43">
        <f t="shared" si="6"/>
        <v>1.1696419435205314</v>
      </c>
      <c r="G58" s="44" t="s">
        <v>3</v>
      </c>
      <c r="H58" s="88">
        <v>2681686.7749999999</v>
      </c>
      <c r="I58" s="42" t="s">
        <v>2</v>
      </c>
      <c r="J58" s="43">
        <f t="shared" si="7"/>
        <v>2.797953687190045</v>
      </c>
      <c r="K58" s="44" t="s">
        <v>3</v>
      </c>
      <c r="L58" s="88">
        <v>2280414.378</v>
      </c>
      <c r="M58" s="42" t="s">
        <v>2</v>
      </c>
      <c r="N58" s="43">
        <f t="shared" si="8"/>
        <v>20.886763195105587</v>
      </c>
      <c r="O58" s="45" t="s">
        <v>3</v>
      </c>
      <c r="P58" s="4"/>
      <c r="R58" s="125"/>
      <c r="S58" s="125"/>
      <c r="T58" s="125"/>
      <c r="U58" s="125"/>
      <c r="V58" s="125"/>
      <c r="W58" s="125"/>
      <c r="X58" s="125"/>
      <c r="Y58" s="125"/>
    </row>
    <row r="59" spans="1:25" ht="14.4" x14ac:dyDescent="0.25">
      <c r="A59" s="30" t="s">
        <v>28</v>
      </c>
      <c r="B59" s="46"/>
      <c r="C59" s="88">
        <v>2755330.0159999998</v>
      </c>
      <c r="D59" s="87">
        <v>2723462.4419999998</v>
      </c>
      <c r="E59" s="42" t="s">
        <v>2</v>
      </c>
      <c r="F59" s="43">
        <f t="shared" si="6"/>
        <v>1.1701124828656759</v>
      </c>
      <c r="G59" s="44" t="s">
        <v>3</v>
      </c>
      <c r="H59" s="88">
        <v>2680530.0129999998</v>
      </c>
      <c r="I59" s="42" t="s">
        <v>2</v>
      </c>
      <c r="J59" s="43">
        <f t="shared" si="7"/>
        <v>2.7904930232915035</v>
      </c>
      <c r="K59" s="44" t="s">
        <v>3</v>
      </c>
      <c r="L59" s="88">
        <v>2280414.378</v>
      </c>
      <c r="M59" s="42" t="s">
        <v>2</v>
      </c>
      <c r="N59" s="43">
        <f t="shared" si="8"/>
        <v>20.82584825730298</v>
      </c>
      <c r="O59" s="45" t="s">
        <v>3</v>
      </c>
      <c r="P59" s="4"/>
      <c r="R59" s="125"/>
      <c r="S59" s="125"/>
      <c r="T59" s="125"/>
      <c r="U59" s="125"/>
      <c r="V59" s="125"/>
      <c r="W59" s="125"/>
      <c r="X59" s="125"/>
      <c r="Y59" s="125"/>
    </row>
    <row r="60" spans="1:25" s="170" customFormat="1" ht="14.4" x14ac:dyDescent="0.25">
      <c r="A60" s="150" t="s">
        <v>155</v>
      </c>
      <c r="B60" s="171"/>
      <c r="C60" s="121">
        <v>1389.1130000000001</v>
      </c>
      <c r="D60" s="172">
        <v>1385.72</v>
      </c>
      <c r="E60" s="122" t="s">
        <v>2</v>
      </c>
      <c r="F60" s="43">
        <f t="shared" si="6"/>
        <v>0.24485466039314474</v>
      </c>
      <c r="G60" s="123" t="s">
        <v>3</v>
      </c>
      <c r="H60" s="121">
        <v>1156.7619999999999</v>
      </c>
      <c r="I60" s="122" t="s">
        <v>2</v>
      </c>
      <c r="J60" s="43">
        <f t="shared" si="7"/>
        <v>20.086327178797376</v>
      </c>
      <c r="K60" s="123" t="s">
        <v>3</v>
      </c>
      <c r="L60" s="121">
        <v>0</v>
      </c>
      <c r="M60" s="122" t="s">
        <v>2</v>
      </c>
      <c r="N60" s="122" t="str">
        <f>IF(L60=0,"-",$C60/L60*100-100)</f>
        <v>-</v>
      </c>
      <c r="O60" s="173" t="s">
        <v>3</v>
      </c>
      <c r="P60" s="174"/>
      <c r="R60" s="175"/>
      <c r="S60" s="175"/>
      <c r="T60" s="175"/>
      <c r="U60" s="175"/>
      <c r="V60" s="175"/>
      <c r="W60" s="175"/>
      <c r="X60" s="175"/>
      <c r="Y60" s="175"/>
    </row>
    <row r="61" spans="1:25" ht="14.4" x14ac:dyDescent="0.25">
      <c r="A61" s="30" t="s">
        <v>29</v>
      </c>
      <c r="B61" s="96"/>
      <c r="C61" s="88">
        <v>5254805.3909999998</v>
      </c>
      <c r="D61" s="87">
        <v>5559438.4199999999</v>
      </c>
      <c r="E61" s="42" t="s">
        <v>2</v>
      </c>
      <c r="F61" s="43">
        <f t="shared" si="6"/>
        <v>-5.4795647687019482</v>
      </c>
      <c r="G61" s="44" t="s">
        <v>3</v>
      </c>
      <c r="H61" s="88">
        <v>5021850.8210000005</v>
      </c>
      <c r="I61" s="42" t="s">
        <v>2</v>
      </c>
      <c r="J61" s="43">
        <f t="shared" si="7"/>
        <v>4.6388189992790529</v>
      </c>
      <c r="K61" s="44" t="s">
        <v>3</v>
      </c>
      <c r="L61" s="88">
        <v>4422923.8059999999</v>
      </c>
      <c r="M61" s="42" t="s">
        <v>2</v>
      </c>
      <c r="N61" s="43">
        <f t="shared" si="8"/>
        <v>18.808408679152365</v>
      </c>
      <c r="O61" s="45" t="s">
        <v>3</v>
      </c>
      <c r="P61" s="4"/>
      <c r="R61" s="125"/>
      <c r="S61" s="125"/>
      <c r="T61" s="125"/>
      <c r="U61" s="125"/>
      <c r="V61" s="125"/>
      <c r="W61" s="125"/>
      <c r="X61" s="125"/>
      <c r="Y61" s="125"/>
    </row>
    <row r="62" spans="1:25" ht="14.4" x14ac:dyDescent="0.25">
      <c r="A62" s="30" t="s">
        <v>30</v>
      </c>
      <c r="B62" s="96"/>
      <c r="C62" s="88">
        <v>3949854.9369999999</v>
      </c>
      <c r="D62" s="87">
        <v>3929890.9019999998</v>
      </c>
      <c r="E62" s="42" t="s">
        <v>2</v>
      </c>
      <c r="F62" s="43">
        <f t="shared" si="6"/>
        <v>0.50800481483696558</v>
      </c>
      <c r="G62" s="44" t="s">
        <v>3</v>
      </c>
      <c r="H62" s="88">
        <v>3929426.818</v>
      </c>
      <c r="I62" s="42" t="s">
        <v>2</v>
      </c>
      <c r="J62" s="43">
        <f t="shared" si="7"/>
        <v>0.51987528833524266</v>
      </c>
      <c r="K62" s="44" t="s">
        <v>3</v>
      </c>
      <c r="L62" s="88">
        <v>3474619.4619999998</v>
      </c>
      <c r="M62" s="42" t="s">
        <v>2</v>
      </c>
      <c r="N62" s="43">
        <f t="shared" si="8"/>
        <v>13.677338776156319</v>
      </c>
      <c r="O62" s="45" t="s">
        <v>3</v>
      </c>
      <c r="P62" s="4"/>
      <c r="R62" s="125"/>
      <c r="S62" s="125"/>
      <c r="T62" s="125"/>
      <c r="U62" s="125"/>
      <c r="V62" s="125"/>
      <c r="W62" s="125"/>
      <c r="X62" s="125"/>
      <c r="Y62" s="125"/>
    </row>
    <row r="63" spans="1:25" ht="14.4" x14ac:dyDescent="0.25">
      <c r="A63" s="30" t="s">
        <v>31</v>
      </c>
      <c r="B63" s="96"/>
      <c r="C63" s="88">
        <v>9204660.3279999997</v>
      </c>
      <c r="D63" s="87">
        <v>9489329.3220000006</v>
      </c>
      <c r="E63" s="42" t="s">
        <v>2</v>
      </c>
      <c r="F63" s="43">
        <f t="shared" si="6"/>
        <v>-2.9998852852543081</v>
      </c>
      <c r="G63" s="44" t="s">
        <v>3</v>
      </c>
      <c r="H63" s="88">
        <v>8951277.6390000004</v>
      </c>
      <c r="I63" s="42" t="s">
        <v>2</v>
      </c>
      <c r="J63" s="43">
        <f t="shared" si="7"/>
        <v>2.8306874081978037</v>
      </c>
      <c r="K63" s="44" t="s">
        <v>3</v>
      </c>
      <c r="L63" s="88">
        <v>7897543.2680000002</v>
      </c>
      <c r="M63" s="42" t="s">
        <v>2</v>
      </c>
      <c r="N63" s="43">
        <f t="shared" si="8"/>
        <v>16.550932557676475</v>
      </c>
      <c r="O63" s="45" t="s">
        <v>3</v>
      </c>
      <c r="P63" s="4"/>
      <c r="R63" s="125"/>
      <c r="S63" s="125"/>
      <c r="T63" s="125"/>
      <c r="U63" s="125"/>
      <c r="V63" s="125"/>
      <c r="W63" s="125"/>
      <c r="X63" s="125"/>
      <c r="Y63" s="125"/>
    </row>
    <row r="64" spans="1:25" ht="14.4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7"/>
    </row>
    <row r="65" spans="1:16" ht="14.4" x14ac:dyDescent="0.25">
      <c r="A65" s="96"/>
      <c r="B65" s="96"/>
      <c r="C65" s="96"/>
      <c r="D65" s="96"/>
      <c r="E65" s="20"/>
      <c r="F65" s="48"/>
      <c r="G65" s="23"/>
      <c r="H65" s="96"/>
      <c r="I65" s="20"/>
      <c r="J65" s="96"/>
      <c r="K65" s="23"/>
      <c r="L65" s="96"/>
      <c r="M65" s="20"/>
      <c r="N65" s="96"/>
      <c r="O65" s="97"/>
      <c r="P65" s="104"/>
    </row>
    <row r="66" spans="1:16" ht="14.4" x14ac:dyDescent="0.25">
      <c r="A66" s="51" t="s">
        <v>153</v>
      </c>
      <c r="B66" s="96"/>
      <c r="C66" s="96"/>
      <c r="D66" s="96"/>
      <c r="E66" s="20"/>
      <c r="F66" s="48"/>
      <c r="G66" s="23"/>
      <c r="H66" s="96"/>
      <c r="I66" s="20"/>
      <c r="J66" s="96"/>
      <c r="K66" s="23"/>
      <c r="L66" s="96"/>
      <c r="M66" s="20"/>
      <c r="N66" s="96"/>
      <c r="O66" s="97"/>
      <c r="P66" s="104"/>
    </row>
    <row r="67" spans="1:16" ht="14.4" x14ac:dyDescent="0.25">
      <c r="A67" s="51" t="s">
        <v>32</v>
      </c>
      <c r="B67" s="96"/>
      <c r="C67" s="96"/>
      <c r="D67" s="96"/>
      <c r="E67" s="20"/>
      <c r="F67" s="48"/>
      <c r="G67" s="23"/>
      <c r="H67" s="96"/>
      <c r="I67" s="20"/>
      <c r="J67" s="96"/>
      <c r="K67" s="23"/>
      <c r="L67" s="96"/>
      <c r="M67" s="20"/>
      <c r="N67" s="96"/>
      <c r="O67" s="97"/>
      <c r="P67" s="104"/>
    </row>
    <row r="68" spans="1:16" ht="14.4" x14ac:dyDescent="0.25">
      <c r="A68" s="24" t="s">
        <v>154</v>
      </c>
      <c r="B68" s="96"/>
      <c r="C68" s="100"/>
      <c r="D68" s="100"/>
      <c r="E68" s="20"/>
      <c r="F68" s="48"/>
      <c r="G68" s="23"/>
      <c r="H68" s="100"/>
      <c r="I68" s="20"/>
      <c r="J68" s="100"/>
      <c r="K68" s="23"/>
      <c r="L68" s="100"/>
      <c r="M68" s="20"/>
      <c r="N68" s="100"/>
      <c r="O68" s="97"/>
      <c r="P68" s="106"/>
    </row>
    <row r="69" spans="1:16" s="170" customFormat="1" ht="17.3" x14ac:dyDescent="0.25">
      <c r="A69" s="162"/>
      <c r="B69" s="163"/>
      <c r="C69" s="164"/>
      <c r="D69" s="164"/>
      <c r="E69" s="165"/>
      <c r="F69" s="166"/>
      <c r="G69" s="167"/>
      <c r="H69" s="164"/>
      <c r="I69" s="165"/>
      <c r="J69" s="164"/>
      <c r="K69" s="167"/>
      <c r="L69" s="164"/>
      <c r="M69" s="165"/>
      <c r="N69" s="164"/>
      <c r="O69" s="168"/>
      <c r="P69" s="169"/>
    </row>
    <row r="70" spans="1:16" ht="14.4" x14ac:dyDescent="0.25">
      <c r="A70" s="46"/>
      <c r="B70" s="96"/>
      <c r="C70" s="96"/>
      <c r="D70" s="96"/>
      <c r="E70" s="20"/>
      <c r="F70" s="48"/>
      <c r="G70" s="23"/>
      <c r="H70" s="96"/>
      <c r="I70" s="20"/>
      <c r="J70" s="96"/>
      <c r="K70" s="23"/>
      <c r="L70" s="96"/>
      <c r="M70" s="20"/>
      <c r="N70" s="96"/>
      <c r="O70" s="97"/>
      <c r="P70" s="104"/>
    </row>
    <row r="71" spans="1:16" ht="14.4" x14ac:dyDescent="0.25">
      <c r="A71" s="30" t="s">
        <v>33</v>
      </c>
      <c r="B71" s="96"/>
      <c r="C71" s="96"/>
      <c r="D71" s="96"/>
      <c r="E71" s="20"/>
      <c r="F71" s="48"/>
      <c r="G71" s="23"/>
      <c r="H71" s="96"/>
      <c r="I71" s="20"/>
      <c r="J71" s="96"/>
      <c r="K71" s="23"/>
      <c r="L71" s="96"/>
      <c r="M71" s="20"/>
      <c r="N71" s="96"/>
      <c r="O71" s="97"/>
      <c r="P71" s="104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tabSelected="1" zoomScale="90" zoomScaleNormal="85" workbookViewId="0">
      <selection activeCell="C13" sqref="C13"/>
    </sheetView>
  </sheetViews>
  <sheetFormatPr defaultColWidth="9.125" defaultRowHeight="13" x14ac:dyDescent="0.2"/>
  <cols>
    <col min="1" max="1" width="3.25" style="3" customWidth="1"/>
    <col min="2" max="2" width="9.125" style="3" customWidth="1"/>
    <col min="3" max="3" width="34.625" style="3" customWidth="1"/>
    <col min="4" max="4" width="10.375" style="3" customWidth="1"/>
    <col min="5" max="6" width="10" style="3" customWidth="1"/>
    <col min="7" max="7" width="9.875" style="3" customWidth="1"/>
    <col min="8" max="16384" width="9.125" style="3"/>
  </cols>
  <sheetData>
    <row r="1" spans="1:11" x14ac:dyDescent="0.2">
      <c r="G1" s="124"/>
    </row>
    <row r="2" spans="1:11" s="91" customFormat="1" ht="18" x14ac:dyDescent="0.3">
      <c r="A2" s="181" t="s">
        <v>144</v>
      </c>
      <c r="B2" s="181"/>
      <c r="C2" s="181"/>
      <c r="D2" s="181"/>
      <c r="E2" s="181"/>
      <c r="F2" s="181"/>
      <c r="G2" s="181"/>
      <c r="H2" s="19"/>
      <c r="I2" s="19"/>
      <c r="J2" s="19"/>
      <c r="K2" s="19"/>
    </row>
    <row r="3" spans="1:11" s="91" customFormat="1" ht="18" x14ac:dyDescent="0.3">
      <c r="A3" s="181" t="s">
        <v>150</v>
      </c>
      <c r="B3" s="181"/>
      <c r="C3" s="181"/>
      <c r="D3" s="181"/>
      <c r="E3" s="181"/>
      <c r="F3" s="181"/>
      <c r="G3" s="181"/>
      <c r="H3" s="19"/>
      <c r="I3" s="19"/>
      <c r="J3" s="19"/>
      <c r="K3" s="19"/>
    </row>
    <row r="4" spans="1:11" ht="14.95" customHeight="1" x14ac:dyDescent="0.25">
      <c r="A4" s="47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7" customFormat="1" ht="14.4" x14ac:dyDescent="0.25">
      <c r="G5" s="27" t="s">
        <v>146</v>
      </c>
      <c r="I5" s="27"/>
    </row>
    <row r="6" spans="1:11" s="17" customFormat="1" ht="14.4" x14ac:dyDescent="0.25">
      <c r="G6" s="27"/>
      <c r="I6" s="27"/>
    </row>
    <row r="7" spans="1:11" s="17" customFormat="1" ht="14.4" x14ac:dyDescent="0.25">
      <c r="D7" s="129">
        <f>G7-89</f>
        <v>42951</v>
      </c>
      <c r="E7" s="129">
        <f>G7-59</f>
        <v>42981</v>
      </c>
      <c r="F7" s="129">
        <f>G7-27</f>
        <v>43013</v>
      </c>
      <c r="G7" s="129">
        <f>Table1A!C7</f>
        <v>43040</v>
      </c>
    </row>
    <row r="8" spans="1:11" s="17" customFormat="1" ht="14.4" x14ac:dyDescent="0.25">
      <c r="C8" s="94"/>
      <c r="D8" s="120"/>
      <c r="E8" s="120"/>
      <c r="F8" s="120"/>
      <c r="G8" s="120"/>
    </row>
    <row r="9" spans="1:11" s="17" customFormat="1" ht="13.7" customHeight="1" x14ac:dyDescent="0.25">
      <c r="A9" s="17" t="s">
        <v>137</v>
      </c>
      <c r="D9" s="119">
        <v>532752.53399999999</v>
      </c>
      <c r="E9" s="119">
        <v>535467.93999999994</v>
      </c>
      <c r="F9" s="119">
        <v>540262.58900000004</v>
      </c>
      <c r="G9" s="119">
        <v>559210.24100000004</v>
      </c>
      <c r="H9" s="126"/>
    </row>
    <row r="10" spans="1:11" s="17" customFormat="1" ht="14.4" x14ac:dyDescent="0.25">
      <c r="A10" s="17" t="s">
        <v>139</v>
      </c>
      <c r="D10" s="119"/>
      <c r="E10" s="119"/>
      <c r="F10" s="119"/>
      <c r="G10" s="119"/>
      <c r="H10" s="92"/>
    </row>
    <row r="11" spans="1:11" s="17" customFormat="1" ht="18" customHeight="1" x14ac:dyDescent="0.25">
      <c r="B11" s="17" t="s">
        <v>147</v>
      </c>
      <c r="D11" s="119">
        <v>144422.476</v>
      </c>
      <c r="E11" s="119">
        <v>153368.46799999999</v>
      </c>
      <c r="F11" s="119">
        <v>155825.46</v>
      </c>
      <c r="G11" s="119">
        <v>164033.96</v>
      </c>
      <c r="H11" s="92"/>
    </row>
    <row r="12" spans="1:11" s="17" customFormat="1" ht="14.95" customHeight="1" x14ac:dyDescent="0.25">
      <c r="B12" s="17" t="s">
        <v>138</v>
      </c>
      <c r="D12" s="119">
        <v>388330.05800000002</v>
      </c>
      <c r="E12" s="119">
        <v>382099.47200000001</v>
      </c>
      <c r="F12" s="119">
        <v>384437.12900000002</v>
      </c>
      <c r="G12" s="119">
        <v>395176.28100000002</v>
      </c>
      <c r="H12" s="92"/>
    </row>
    <row r="13" spans="1:11" s="17" customFormat="1" ht="14.4" x14ac:dyDescent="0.25">
      <c r="D13" s="120"/>
      <c r="E13" s="120"/>
      <c r="F13" s="120"/>
      <c r="G13" s="120"/>
    </row>
    <row r="14" spans="1:11" s="17" customFormat="1" ht="14.4" x14ac:dyDescent="0.25">
      <c r="A14" s="17" t="s">
        <v>148</v>
      </c>
      <c r="D14" s="120"/>
      <c r="E14" s="120"/>
      <c r="F14" s="120"/>
      <c r="G14" s="120"/>
    </row>
    <row r="15" spans="1:11" s="17" customFormat="1" ht="14.4" x14ac:dyDescent="0.25">
      <c r="B15" s="17" t="s">
        <v>152</v>
      </c>
      <c r="D15" s="119">
        <v>137</v>
      </c>
      <c r="E15" s="119">
        <v>137</v>
      </c>
      <c r="F15" s="119">
        <v>137</v>
      </c>
      <c r="G15" s="119">
        <v>137</v>
      </c>
      <c r="H15" s="92"/>
    </row>
    <row r="16" spans="1:11" s="17" customFormat="1" ht="14.4" x14ac:dyDescent="0.25">
      <c r="D16" s="119"/>
      <c r="E16" s="119"/>
      <c r="F16" s="119"/>
      <c r="G16" s="119"/>
      <c r="H16" s="92"/>
    </row>
    <row r="17" spans="1:8" s="17" customFormat="1" ht="14.95" customHeight="1" x14ac:dyDescent="0.25">
      <c r="A17" s="17" t="s">
        <v>149</v>
      </c>
      <c r="D17" s="119">
        <v>335978.62677326996</v>
      </c>
      <c r="E17" s="119">
        <v>327880.6148484</v>
      </c>
      <c r="F17" s="119">
        <v>314521.11853206001</v>
      </c>
      <c r="G17" s="119">
        <v>440478.15407791996</v>
      </c>
      <c r="H17" s="92"/>
    </row>
    <row r="20" spans="1:8" ht="14.4" x14ac:dyDescent="0.25">
      <c r="A20" s="30" t="s">
        <v>33</v>
      </c>
    </row>
    <row r="21" spans="1:8" x14ac:dyDescent="0.2">
      <c r="A21" s="93"/>
    </row>
    <row r="24" spans="1:8" x14ac:dyDescent="0.2">
      <c r="D24" s="114"/>
      <c r="E24" s="114"/>
      <c r="F24" s="114"/>
      <c r="G24" s="113"/>
      <c r="H24" s="113"/>
    </row>
    <row r="25" spans="1:8" x14ac:dyDescent="0.2">
      <c r="D25" s="115"/>
      <c r="E25" s="115"/>
      <c r="F25" s="115"/>
      <c r="G25" s="116"/>
      <c r="H25" s="116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tabSelected="1" zoomScale="90" workbookViewId="0">
      <selection activeCell="C13" sqref="C13"/>
    </sheetView>
  </sheetViews>
  <sheetFormatPr defaultColWidth="8.375" defaultRowHeight="13" x14ac:dyDescent="0.2"/>
  <cols>
    <col min="1" max="1" width="3.75" style="136" customWidth="1"/>
    <col min="2" max="2" width="50.75" style="136" customWidth="1"/>
    <col min="3" max="3" width="1.75" style="159" customWidth="1"/>
    <col min="4" max="4" width="11.25" style="136" bestFit="1" customWidth="1"/>
    <col min="5" max="5" width="3.75" style="160" customWidth="1"/>
    <col min="6" max="6" width="3.75" style="161" customWidth="1"/>
    <col min="7" max="7" width="11.25" style="136" bestFit="1" customWidth="1"/>
    <col min="8" max="8" width="3.75" style="160" customWidth="1"/>
    <col min="9" max="9" width="3.75" style="136" customWidth="1"/>
    <col min="10" max="10" width="13.875" style="136" bestFit="1" customWidth="1"/>
    <col min="11" max="12" width="1.75" style="136" customWidth="1"/>
    <col min="13" max="13" width="10.875" style="136" customWidth="1"/>
    <col min="14" max="14" width="9.75" style="136" customWidth="1"/>
    <col min="15" max="16384" width="8.375" style="136"/>
  </cols>
  <sheetData>
    <row r="1" spans="1:19" ht="14.95" customHeight="1" x14ac:dyDescent="0.2">
      <c r="A1" s="132"/>
      <c r="B1" s="132"/>
      <c r="C1" s="133"/>
      <c r="D1" s="132"/>
      <c r="E1" s="134"/>
      <c r="F1" s="135"/>
      <c r="G1" s="132"/>
      <c r="H1" s="134"/>
      <c r="I1" s="132"/>
      <c r="J1" s="132"/>
      <c r="K1" s="132"/>
    </row>
    <row r="2" spans="1:19" s="140" customFormat="1" ht="17.3" x14ac:dyDescent="0.25">
      <c r="A2" s="137" t="s">
        <v>140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</row>
    <row r="3" spans="1:19" ht="14.95" customHeight="1" x14ac:dyDescent="0.25">
      <c r="A3" s="141" t="str">
        <f>"(As at end of "&amp;TEXT(Table1A!C7,"mmmm yyyy")&amp;")"</f>
        <v>(As at end of November 2017)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9" ht="14.95" customHeight="1" x14ac:dyDescent="0.25">
      <c r="A4" s="120"/>
      <c r="B4" s="120"/>
      <c r="C4" s="142"/>
      <c r="D4" s="120"/>
      <c r="E4" s="143"/>
      <c r="F4" s="144"/>
      <c r="G4" s="120"/>
      <c r="H4" s="143"/>
      <c r="I4" s="120"/>
      <c r="J4" s="120"/>
      <c r="K4" s="120"/>
    </row>
    <row r="5" spans="1:19" ht="14.95" customHeight="1" x14ac:dyDescent="0.25">
      <c r="A5" s="120"/>
      <c r="B5" s="120"/>
      <c r="C5" s="142"/>
      <c r="D5" s="120"/>
      <c r="E5" s="143"/>
      <c r="F5" s="144"/>
      <c r="G5" s="120"/>
      <c r="H5" s="143"/>
      <c r="I5" s="120"/>
      <c r="J5" s="120"/>
      <c r="K5" s="120"/>
    </row>
    <row r="6" spans="1:19" ht="14.95" customHeight="1" x14ac:dyDescent="0.25">
      <c r="A6" s="120"/>
      <c r="B6" s="120"/>
      <c r="C6" s="142"/>
      <c r="D6" s="120"/>
      <c r="E6" s="143"/>
      <c r="F6" s="144"/>
      <c r="G6" s="120"/>
      <c r="H6" s="143"/>
      <c r="I6" s="120"/>
      <c r="J6" s="145" t="s">
        <v>34</v>
      </c>
      <c r="K6" s="120"/>
    </row>
    <row r="7" spans="1:19" ht="14.95" customHeight="1" x14ac:dyDescent="0.25">
      <c r="A7" s="120"/>
      <c r="B7" s="120"/>
      <c r="C7" s="146"/>
      <c r="D7" s="120"/>
      <c r="E7" s="143"/>
      <c r="F7" s="144"/>
      <c r="G7" s="145" t="s">
        <v>35</v>
      </c>
      <c r="H7" s="143"/>
      <c r="I7" s="120"/>
      <c r="J7" s="120"/>
      <c r="K7" s="120"/>
    </row>
    <row r="8" spans="1:19" ht="14.95" customHeight="1" x14ac:dyDescent="0.25">
      <c r="A8" s="120"/>
      <c r="B8" s="120"/>
      <c r="C8" s="142"/>
      <c r="D8" s="147" t="s">
        <v>36</v>
      </c>
      <c r="E8" s="143"/>
      <c r="F8" s="144"/>
      <c r="G8" s="147" t="s">
        <v>37</v>
      </c>
      <c r="H8" s="143"/>
      <c r="I8" s="120"/>
      <c r="J8" s="147" t="s">
        <v>38</v>
      </c>
      <c r="K8" s="120"/>
      <c r="M8" s="148"/>
    </row>
    <row r="9" spans="1:19" ht="14.95" customHeight="1" x14ac:dyDescent="0.25">
      <c r="A9" s="120"/>
      <c r="B9" s="120"/>
      <c r="C9" s="142"/>
      <c r="D9" s="149"/>
      <c r="E9" s="143"/>
      <c r="F9" s="144"/>
      <c r="G9" s="120"/>
      <c r="H9" s="143"/>
      <c r="I9" s="120"/>
      <c r="J9" s="120"/>
      <c r="K9" s="120"/>
    </row>
    <row r="10" spans="1:19" ht="14.95" customHeight="1" x14ac:dyDescent="0.25">
      <c r="A10" s="150" t="s">
        <v>39</v>
      </c>
      <c r="B10" s="120"/>
      <c r="C10" s="142"/>
      <c r="D10" s="151"/>
      <c r="E10" s="152"/>
      <c r="F10" s="153"/>
      <c r="G10" s="151"/>
      <c r="H10" s="152"/>
      <c r="I10" s="151"/>
      <c r="J10" s="151"/>
      <c r="K10" s="151"/>
    </row>
    <row r="11" spans="1:19" ht="14.95" customHeight="1" x14ac:dyDescent="0.25">
      <c r="A11" s="120"/>
      <c r="B11" s="150" t="s">
        <v>40</v>
      </c>
      <c r="C11" s="142"/>
      <c r="D11" s="121">
        <v>437845</v>
      </c>
      <c r="E11" s="132"/>
      <c r="F11" s="153"/>
      <c r="G11" s="121" t="s">
        <v>41</v>
      </c>
      <c r="H11" s="152"/>
      <c r="I11" s="151"/>
      <c r="J11" s="121">
        <v>437845</v>
      </c>
      <c r="K11" s="151"/>
      <c r="M11" s="154"/>
      <c r="N11" s="155"/>
      <c r="P11" s="154"/>
      <c r="S11" s="154"/>
    </row>
    <row r="12" spans="1:19" ht="14.95" customHeight="1" x14ac:dyDescent="0.25">
      <c r="A12" s="120"/>
      <c r="B12" s="150" t="s">
        <v>42</v>
      </c>
      <c r="C12" s="142"/>
      <c r="D12" s="121">
        <v>12374</v>
      </c>
      <c r="E12" s="132"/>
      <c r="F12" s="153"/>
      <c r="G12" s="121" t="s">
        <v>41</v>
      </c>
      <c r="H12" s="152"/>
      <c r="I12" s="151"/>
      <c r="J12" s="121">
        <v>12374</v>
      </c>
      <c r="K12" s="151"/>
      <c r="M12" s="154"/>
      <c r="N12" s="155"/>
      <c r="P12" s="154"/>
      <c r="S12" s="154"/>
    </row>
    <row r="13" spans="1:19" ht="14.95" customHeight="1" x14ac:dyDescent="0.25">
      <c r="A13" s="120"/>
      <c r="B13" s="150" t="s">
        <v>43</v>
      </c>
      <c r="C13" s="142"/>
      <c r="D13" s="121">
        <v>450219</v>
      </c>
      <c r="E13" s="132"/>
      <c r="F13" s="153"/>
      <c r="G13" s="121" t="s">
        <v>41</v>
      </c>
      <c r="H13" s="152"/>
      <c r="I13" s="151"/>
      <c r="J13" s="121">
        <v>450219</v>
      </c>
      <c r="K13" s="151"/>
      <c r="M13" s="154"/>
      <c r="N13" s="155"/>
      <c r="P13" s="154"/>
      <c r="S13" s="154"/>
    </row>
    <row r="14" spans="1:19" ht="14.95" customHeight="1" x14ac:dyDescent="0.25">
      <c r="A14" s="120"/>
      <c r="B14" s="120"/>
      <c r="C14" s="142"/>
      <c r="D14" s="156"/>
      <c r="E14" s="132"/>
      <c r="F14" s="153"/>
      <c r="G14" s="121"/>
      <c r="H14" s="152"/>
      <c r="I14" s="151"/>
      <c r="J14" s="156"/>
      <c r="K14" s="151"/>
      <c r="M14" s="154"/>
      <c r="N14" s="155"/>
      <c r="P14" s="154"/>
      <c r="S14" s="154"/>
    </row>
    <row r="15" spans="1:19" ht="14.95" customHeight="1" x14ac:dyDescent="0.25">
      <c r="A15" s="150" t="s">
        <v>44</v>
      </c>
      <c r="B15" s="120"/>
      <c r="C15" s="142"/>
      <c r="D15" s="121"/>
      <c r="E15" s="132"/>
      <c r="F15" s="153"/>
      <c r="G15" s="121"/>
      <c r="H15" s="152"/>
      <c r="I15" s="151"/>
      <c r="J15" s="121"/>
      <c r="K15" s="151"/>
      <c r="M15" s="154"/>
      <c r="N15" s="155"/>
      <c r="P15" s="154"/>
      <c r="S15" s="154"/>
    </row>
    <row r="16" spans="1:19" ht="14.95" customHeight="1" x14ac:dyDescent="0.25">
      <c r="A16" s="120"/>
      <c r="B16" s="150" t="s">
        <v>45</v>
      </c>
      <c r="C16" s="142"/>
      <c r="D16" s="121">
        <v>19838.921999999999</v>
      </c>
      <c r="E16" s="132"/>
      <c r="F16" s="153"/>
      <c r="G16" s="121" t="s">
        <v>41</v>
      </c>
      <c r="H16" s="152"/>
      <c r="I16" s="151"/>
      <c r="J16" s="121">
        <v>19838.921999999999</v>
      </c>
      <c r="K16" s="151"/>
      <c r="M16" s="154"/>
      <c r="N16" s="155"/>
      <c r="P16" s="154"/>
      <c r="S16" s="154"/>
    </row>
    <row r="17" spans="1:19" ht="14.95" customHeight="1" x14ac:dyDescent="0.25">
      <c r="A17" s="120"/>
      <c r="B17" s="120"/>
      <c r="C17" s="142"/>
      <c r="D17" s="156"/>
      <c r="E17" s="132"/>
      <c r="F17" s="153"/>
      <c r="G17" s="121"/>
      <c r="H17" s="152"/>
      <c r="I17" s="151"/>
      <c r="J17" s="156"/>
      <c r="K17" s="151"/>
      <c r="M17" s="154"/>
      <c r="N17" s="155"/>
      <c r="P17" s="154"/>
      <c r="S17" s="154"/>
    </row>
    <row r="18" spans="1:19" ht="14.95" customHeight="1" x14ac:dyDescent="0.25">
      <c r="A18" s="150" t="s">
        <v>46</v>
      </c>
      <c r="B18" s="120"/>
      <c r="C18" s="142"/>
      <c r="D18" s="121"/>
      <c r="E18" s="132"/>
      <c r="F18" s="153"/>
      <c r="G18" s="121"/>
      <c r="H18" s="152"/>
      <c r="I18" s="151"/>
      <c r="J18" s="121"/>
      <c r="K18" s="151"/>
      <c r="M18" s="154"/>
      <c r="N18" s="155"/>
      <c r="P18" s="154"/>
      <c r="S18" s="154"/>
    </row>
    <row r="19" spans="1:19" ht="14.95" customHeight="1" x14ac:dyDescent="0.25">
      <c r="A19" s="120"/>
      <c r="B19" s="150" t="s">
        <v>47</v>
      </c>
      <c r="C19" s="142"/>
      <c r="D19" s="121">
        <v>430380.07799999998</v>
      </c>
      <c r="E19" s="132"/>
      <c r="F19" s="153"/>
      <c r="G19" s="121" t="s">
        <v>41</v>
      </c>
      <c r="H19" s="152"/>
      <c r="I19" s="151"/>
      <c r="J19" s="121">
        <v>430380.07799999998</v>
      </c>
      <c r="K19" s="151"/>
      <c r="M19" s="154"/>
      <c r="N19" s="155"/>
      <c r="P19" s="154"/>
      <c r="S19" s="154"/>
    </row>
    <row r="20" spans="1:19" ht="14.95" customHeight="1" x14ac:dyDescent="0.25">
      <c r="A20" s="120"/>
      <c r="B20" s="120"/>
      <c r="C20" s="142"/>
      <c r="D20" s="156"/>
      <c r="E20" s="152"/>
      <c r="F20" s="153"/>
      <c r="G20" s="121"/>
      <c r="H20" s="152"/>
      <c r="I20" s="151"/>
      <c r="J20" s="121"/>
      <c r="K20" s="151"/>
      <c r="M20" s="154"/>
      <c r="N20" s="155"/>
      <c r="P20" s="154"/>
      <c r="S20" s="154"/>
    </row>
    <row r="21" spans="1:19" ht="14.95" customHeight="1" x14ac:dyDescent="0.25">
      <c r="A21" s="150" t="s">
        <v>48</v>
      </c>
      <c r="B21" s="120"/>
      <c r="C21" s="142"/>
      <c r="D21" s="121">
        <v>1186498.2250000001</v>
      </c>
      <c r="E21" s="152"/>
      <c r="F21" s="153"/>
      <c r="G21" s="121">
        <v>841597.70900000003</v>
      </c>
      <c r="H21" s="152"/>
      <c r="I21" s="151"/>
      <c r="J21" s="121">
        <v>2028095.9339999999</v>
      </c>
      <c r="K21" s="151"/>
      <c r="M21" s="154"/>
      <c r="N21" s="155"/>
      <c r="P21" s="154"/>
      <c r="S21" s="154"/>
    </row>
    <row r="22" spans="1:19" ht="14.95" customHeight="1" x14ac:dyDescent="0.25">
      <c r="A22" s="150"/>
      <c r="B22" s="120"/>
      <c r="C22" s="142"/>
      <c r="D22" s="121"/>
      <c r="E22" s="152"/>
      <c r="F22" s="153"/>
      <c r="G22" s="121"/>
      <c r="H22" s="152"/>
      <c r="I22" s="151"/>
      <c r="J22" s="121"/>
      <c r="K22" s="151"/>
      <c r="M22" s="154"/>
      <c r="N22" s="155"/>
      <c r="P22" s="154"/>
      <c r="S22" s="154"/>
    </row>
    <row r="23" spans="1:19" ht="14.95" customHeight="1" x14ac:dyDescent="0.25">
      <c r="A23" s="150" t="s">
        <v>49</v>
      </c>
      <c r="B23" s="120"/>
      <c r="C23" s="142"/>
      <c r="D23" s="121">
        <v>3089183.6370000001</v>
      </c>
      <c r="E23" s="152"/>
      <c r="F23" s="153"/>
      <c r="G23" s="121">
        <v>2276895.9679999999</v>
      </c>
      <c r="H23" s="152"/>
      <c r="I23" s="151"/>
      <c r="J23" s="121">
        <v>5366079.6050000004</v>
      </c>
      <c r="K23" s="151"/>
      <c r="M23" s="154"/>
      <c r="N23" s="155"/>
      <c r="P23" s="154"/>
      <c r="S23" s="154"/>
    </row>
    <row r="24" spans="1:19" ht="14.95" customHeight="1" x14ac:dyDescent="0.25">
      <c r="A24" s="150"/>
      <c r="B24" s="120"/>
      <c r="C24" s="142"/>
      <c r="D24" s="121"/>
      <c r="E24" s="152"/>
      <c r="F24" s="153"/>
      <c r="G24" s="121"/>
      <c r="H24" s="152"/>
      <c r="I24" s="151"/>
      <c r="J24" s="121"/>
      <c r="K24" s="151"/>
      <c r="M24" s="154"/>
      <c r="N24" s="155"/>
      <c r="P24" s="154"/>
      <c r="S24" s="154"/>
    </row>
    <row r="25" spans="1:19" ht="14.95" customHeight="1" x14ac:dyDescent="0.25">
      <c r="A25" s="150" t="s">
        <v>50</v>
      </c>
      <c r="B25" s="120"/>
      <c r="C25" s="142"/>
      <c r="D25" s="121">
        <v>2194708.7579999999</v>
      </c>
      <c r="E25" s="152" t="s">
        <v>51</v>
      </c>
      <c r="F25" s="153"/>
      <c r="G25" s="121">
        <v>3047677.855</v>
      </c>
      <c r="H25" s="152" t="s">
        <v>52</v>
      </c>
      <c r="I25" s="151"/>
      <c r="J25" s="121">
        <v>5242386.6129999999</v>
      </c>
      <c r="K25" s="151"/>
      <c r="M25" s="154"/>
      <c r="N25" s="155"/>
      <c r="P25" s="154"/>
      <c r="S25" s="154"/>
    </row>
    <row r="26" spans="1:19" ht="14.95" customHeight="1" x14ac:dyDescent="0.25">
      <c r="A26" s="150"/>
      <c r="B26" s="120"/>
      <c r="C26" s="142"/>
      <c r="D26" s="121"/>
      <c r="E26" s="152"/>
      <c r="F26" s="153"/>
      <c r="G26" s="121"/>
      <c r="H26" s="152"/>
      <c r="I26" s="151"/>
      <c r="J26" s="121"/>
      <c r="K26" s="151"/>
      <c r="M26" s="154"/>
      <c r="N26" s="155"/>
      <c r="P26" s="154"/>
      <c r="S26" s="154"/>
    </row>
    <row r="27" spans="1:19" ht="14.95" customHeight="1" x14ac:dyDescent="0.25">
      <c r="A27" s="150" t="s">
        <v>100</v>
      </c>
      <c r="B27" s="120"/>
      <c r="C27" s="142"/>
      <c r="D27" s="156"/>
      <c r="E27" s="152"/>
      <c r="F27" s="153"/>
      <c r="G27" s="156"/>
      <c r="H27" s="152"/>
      <c r="I27" s="151"/>
      <c r="J27" s="156"/>
      <c r="K27" s="151"/>
      <c r="M27" s="154"/>
      <c r="N27" s="155"/>
      <c r="P27" s="154"/>
      <c r="S27" s="154"/>
    </row>
    <row r="28" spans="1:19" ht="14.95" customHeight="1" x14ac:dyDescent="0.25">
      <c r="A28" s="120"/>
      <c r="B28" s="150" t="s">
        <v>53</v>
      </c>
      <c r="C28" s="142"/>
      <c r="D28" s="121">
        <v>95242.649000000005</v>
      </c>
      <c r="E28" s="152"/>
      <c r="F28" s="153"/>
      <c r="G28" s="121">
        <v>504959.13900000002</v>
      </c>
      <c r="H28" s="152"/>
      <c r="I28" s="151"/>
      <c r="J28" s="121">
        <v>600201.78799999994</v>
      </c>
      <c r="K28" s="151"/>
      <c r="M28" s="154"/>
      <c r="N28" s="155"/>
      <c r="P28" s="154"/>
      <c r="S28" s="154"/>
    </row>
    <row r="29" spans="1:19" ht="14.95" customHeight="1" x14ac:dyDescent="0.25">
      <c r="A29" s="120"/>
      <c r="B29" s="150"/>
      <c r="C29" s="142"/>
      <c r="D29" s="121"/>
      <c r="E29" s="152"/>
      <c r="F29" s="153"/>
      <c r="G29" s="121"/>
      <c r="H29" s="152"/>
      <c r="I29" s="151"/>
      <c r="J29" s="121"/>
      <c r="K29" s="151"/>
      <c r="M29" s="154"/>
      <c r="N29" s="155"/>
      <c r="P29" s="154"/>
      <c r="S29" s="154"/>
    </row>
    <row r="30" spans="1:19" ht="14.95" customHeight="1" x14ac:dyDescent="0.25">
      <c r="A30" s="150" t="s">
        <v>54</v>
      </c>
      <c r="B30" s="120"/>
      <c r="C30" s="142"/>
      <c r="D30" s="156"/>
      <c r="E30" s="152"/>
      <c r="F30" s="153"/>
      <c r="G30" s="156"/>
      <c r="H30" s="152"/>
      <c r="I30" s="151"/>
      <c r="J30" s="156"/>
      <c r="K30" s="151"/>
      <c r="M30" s="154"/>
      <c r="N30" s="155"/>
      <c r="P30" s="154"/>
      <c r="S30" s="154"/>
    </row>
    <row r="31" spans="1:19" ht="14.95" customHeight="1" x14ac:dyDescent="0.25">
      <c r="A31" s="120"/>
      <c r="B31" s="150" t="s">
        <v>55</v>
      </c>
      <c r="C31" s="142"/>
      <c r="D31" s="121">
        <v>14473.523999999999</v>
      </c>
      <c r="E31" s="152"/>
      <c r="F31" s="153"/>
      <c r="G31" s="121">
        <v>33281.809000000001</v>
      </c>
      <c r="H31" s="152"/>
      <c r="I31" s="151"/>
      <c r="J31" s="121">
        <v>47755.332999999999</v>
      </c>
      <c r="K31" s="151"/>
      <c r="M31" s="154"/>
      <c r="N31" s="155"/>
      <c r="P31" s="154"/>
      <c r="S31" s="154"/>
    </row>
    <row r="32" spans="1:19" ht="14.95" customHeight="1" x14ac:dyDescent="0.25">
      <c r="A32" s="120"/>
      <c r="B32" s="150"/>
      <c r="C32" s="142"/>
      <c r="D32" s="121"/>
      <c r="E32" s="152"/>
      <c r="F32" s="153"/>
      <c r="G32" s="121"/>
      <c r="H32" s="152"/>
      <c r="I32" s="151"/>
      <c r="J32" s="121"/>
      <c r="K32" s="151"/>
      <c r="M32" s="154"/>
      <c r="N32" s="155"/>
      <c r="P32" s="154"/>
      <c r="S32" s="154"/>
    </row>
    <row r="33" spans="1:19" ht="14.95" customHeight="1" x14ac:dyDescent="0.25">
      <c r="A33" s="150" t="s">
        <v>101</v>
      </c>
      <c r="B33" s="120"/>
      <c r="C33" s="142"/>
      <c r="D33" s="156"/>
      <c r="E33" s="152"/>
      <c r="F33" s="153"/>
      <c r="G33" s="156"/>
      <c r="H33" s="152"/>
      <c r="I33" s="151"/>
      <c r="J33" s="156"/>
      <c r="K33" s="151"/>
      <c r="M33" s="154"/>
      <c r="N33" s="155"/>
      <c r="P33" s="154"/>
      <c r="S33" s="154"/>
    </row>
    <row r="34" spans="1:19" ht="14.95" customHeight="1" x14ac:dyDescent="0.25">
      <c r="A34" s="120"/>
      <c r="B34" s="150" t="s">
        <v>56</v>
      </c>
      <c r="C34" s="142"/>
      <c r="D34" s="121"/>
      <c r="E34" s="152"/>
      <c r="F34" s="153"/>
      <c r="G34" s="121"/>
      <c r="H34" s="152"/>
      <c r="I34" s="151"/>
      <c r="J34" s="121"/>
      <c r="K34" s="151"/>
      <c r="M34" s="154"/>
      <c r="N34" s="155"/>
      <c r="P34" s="154"/>
      <c r="S34" s="154"/>
    </row>
    <row r="35" spans="1:19" ht="14.95" customHeight="1" x14ac:dyDescent="0.25">
      <c r="A35" s="120"/>
      <c r="B35" s="150" t="s">
        <v>57</v>
      </c>
      <c r="C35" s="142"/>
      <c r="D35" s="121">
        <v>100</v>
      </c>
      <c r="E35" s="152"/>
      <c r="F35" s="153"/>
      <c r="G35" s="121">
        <v>5969.9409999999998</v>
      </c>
      <c r="H35" s="152"/>
      <c r="I35" s="151"/>
      <c r="J35" s="121">
        <v>6069.9409999999998</v>
      </c>
      <c r="K35" s="151"/>
      <c r="M35" s="154"/>
      <c r="N35" s="155"/>
      <c r="P35" s="154"/>
      <c r="S35" s="154"/>
    </row>
    <row r="36" spans="1:19" ht="14.95" customHeight="1" x14ac:dyDescent="0.25">
      <c r="A36" s="120"/>
      <c r="B36" s="120"/>
      <c r="C36" s="142"/>
      <c r="D36" s="156"/>
      <c r="E36" s="152"/>
      <c r="F36" s="153"/>
      <c r="G36" s="156"/>
      <c r="H36" s="152"/>
      <c r="I36" s="151"/>
      <c r="J36" s="156"/>
      <c r="K36" s="151"/>
      <c r="M36" s="154"/>
      <c r="N36" s="155"/>
      <c r="P36" s="154"/>
      <c r="S36" s="154"/>
    </row>
    <row r="37" spans="1:19" ht="14.95" customHeight="1" x14ac:dyDescent="0.25">
      <c r="A37" s="157" t="s">
        <v>58</v>
      </c>
      <c r="B37" s="120"/>
      <c r="C37" s="142"/>
      <c r="D37" s="121"/>
      <c r="E37" s="152"/>
      <c r="F37" s="153"/>
      <c r="G37" s="121"/>
      <c r="H37" s="152"/>
      <c r="I37" s="151"/>
      <c r="J37" s="121"/>
      <c r="K37" s="151"/>
      <c r="M37" s="154"/>
      <c r="N37" s="155"/>
      <c r="P37" s="154"/>
      <c r="S37" s="154"/>
    </row>
    <row r="38" spans="1:19" ht="14.95" customHeight="1" x14ac:dyDescent="0.25">
      <c r="A38" s="157"/>
      <c r="B38" s="120"/>
      <c r="C38" s="142"/>
      <c r="D38" s="121"/>
      <c r="E38" s="152"/>
      <c r="F38" s="153"/>
      <c r="G38" s="121"/>
      <c r="H38" s="152"/>
      <c r="I38" s="151"/>
      <c r="J38" s="121"/>
      <c r="K38" s="151"/>
      <c r="M38" s="154"/>
      <c r="N38" s="155"/>
      <c r="P38" s="154"/>
      <c r="S38" s="154"/>
    </row>
    <row r="39" spans="1:19" ht="14.95" customHeight="1" x14ac:dyDescent="0.25">
      <c r="A39" s="120"/>
      <c r="B39" s="150" t="s">
        <v>59</v>
      </c>
      <c r="C39" s="142"/>
      <c r="D39" s="121">
        <v>1616878.3030000001</v>
      </c>
      <c r="E39" s="152"/>
      <c r="F39" s="153"/>
      <c r="G39" s="121">
        <v>841597.70900000003</v>
      </c>
      <c r="H39" s="152"/>
      <c r="I39" s="151"/>
      <c r="J39" s="121">
        <v>2458476.0120000001</v>
      </c>
      <c r="K39" s="151"/>
      <c r="M39" s="154"/>
      <c r="N39" s="155"/>
      <c r="P39" s="154"/>
      <c r="S39" s="154"/>
    </row>
    <row r="40" spans="1:19" ht="14.95" customHeight="1" x14ac:dyDescent="0.25">
      <c r="A40" s="120"/>
      <c r="B40" s="150"/>
      <c r="C40" s="142"/>
      <c r="D40" s="121"/>
      <c r="E40" s="152"/>
      <c r="F40" s="153"/>
      <c r="G40" s="121"/>
      <c r="H40" s="152"/>
      <c r="I40" s="151"/>
      <c r="J40" s="121"/>
      <c r="K40" s="151"/>
      <c r="M40" s="154"/>
      <c r="N40" s="155"/>
      <c r="P40" s="154"/>
      <c r="S40" s="154"/>
    </row>
    <row r="41" spans="1:19" ht="14.95" customHeight="1" x14ac:dyDescent="0.25">
      <c r="A41" s="120"/>
      <c r="B41" s="150" t="s">
        <v>60</v>
      </c>
      <c r="C41" s="142"/>
      <c r="D41" s="121">
        <v>6996013.3470000001</v>
      </c>
      <c r="E41" s="152" t="s">
        <v>51</v>
      </c>
      <c r="F41" s="153"/>
      <c r="G41" s="121">
        <v>6671130.6710000001</v>
      </c>
      <c r="H41" s="152" t="s">
        <v>52</v>
      </c>
      <c r="I41" s="151"/>
      <c r="J41" s="121">
        <v>13667144.017999999</v>
      </c>
      <c r="K41" s="151"/>
      <c r="M41" s="154"/>
      <c r="N41" s="155"/>
      <c r="P41" s="154"/>
      <c r="S41" s="154"/>
    </row>
    <row r="42" spans="1:19" ht="14.95" customHeight="1" x14ac:dyDescent="0.25">
      <c r="A42" s="120"/>
      <c r="B42" s="120"/>
      <c r="C42" s="158" t="s">
        <v>2</v>
      </c>
      <c r="D42" s="121">
        <v>6995944.3380000005</v>
      </c>
      <c r="E42" s="152" t="s">
        <v>3</v>
      </c>
      <c r="F42" s="153" t="s">
        <v>2</v>
      </c>
      <c r="G42" s="121">
        <v>6671199.6799999997</v>
      </c>
      <c r="H42" s="152" t="s">
        <v>3</v>
      </c>
      <c r="I42" s="151"/>
      <c r="J42" s="121"/>
      <c r="K42" s="151"/>
      <c r="M42" s="154"/>
      <c r="N42" s="155"/>
      <c r="P42" s="154"/>
      <c r="S42" s="154"/>
    </row>
    <row r="43" spans="1:19" ht="14.95" customHeight="1" x14ac:dyDescent="0.25">
      <c r="A43" s="120"/>
      <c r="B43" s="120"/>
      <c r="C43" s="158"/>
      <c r="D43" s="121"/>
      <c r="E43" s="152"/>
      <c r="F43" s="153"/>
      <c r="G43" s="121"/>
      <c r="H43" s="152"/>
      <c r="I43" s="151"/>
      <c r="J43" s="121"/>
      <c r="K43" s="151"/>
      <c r="M43" s="154"/>
      <c r="N43" s="155"/>
      <c r="P43" s="154"/>
      <c r="S43" s="154"/>
    </row>
    <row r="44" spans="1:19" ht="14.95" customHeight="1" x14ac:dyDescent="0.25">
      <c r="A44" s="120"/>
      <c r="B44" s="150" t="s">
        <v>61</v>
      </c>
      <c r="C44" s="142"/>
      <c r="D44" s="121">
        <v>7010586.8710000003</v>
      </c>
      <c r="E44" s="152" t="s">
        <v>51</v>
      </c>
      <c r="F44" s="153"/>
      <c r="G44" s="121">
        <v>6710382.4210000001</v>
      </c>
      <c r="H44" s="152" t="s">
        <v>52</v>
      </c>
      <c r="I44" s="151"/>
      <c r="J44" s="121">
        <v>13720969.291999999</v>
      </c>
      <c r="K44" s="151"/>
      <c r="M44" s="154"/>
      <c r="N44" s="155"/>
      <c r="P44" s="154"/>
      <c r="S44" s="154"/>
    </row>
    <row r="45" spans="1:19" ht="14.95" customHeight="1" x14ac:dyDescent="0.25">
      <c r="A45" s="120"/>
      <c r="B45" s="120"/>
      <c r="C45" s="158" t="s">
        <v>2</v>
      </c>
      <c r="D45" s="121">
        <v>7010517.8619999997</v>
      </c>
      <c r="E45" s="152" t="s">
        <v>3</v>
      </c>
      <c r="F45" s="153" t="s">
        <v>2</v>
      </c>
      <c r="G45" s="121">
        <v>6710451.4299999997</v>
      </c>
      <c r="H45" s="152" t="s">
        <v>3</v>
      </c>
      <c r="I45" s="151"/>
      <c r="J45" s="121"/>
      <c r="K45" s="151"/>
      <c r="M45" s="154"/>
      <c r="N45" s="155"/>
      <c r="P45" s="154"/>
      <c r="S45" s="154"/>
    </row>
    <row r="46" spans="1:19" ht="14.95" customHeight="1" x14ac:dyDescent="0.25">
      <c r="A46" s="120"/>
      <c r="B46" s="120"/>
      <c r="C46" s="142"/>
      <c r="D46" s="151"/>
      <c r="E46" s="152"/>
      <c r="F46" s="153"/>
      <c r="G46" s="151"/>
      <c r="H46" s="152"/>
      <c r="I46" s="151"/>
      <c r="J46" s="151"/>
      <c r="K46" s="151"/>
    </row>
    <row r="47" spans="1:19" ht="14.95" customHeight="1" x14ac:dyDescent="0.25">
      <c r="A47" s="120"/>
      <c r="B47" s="120"/>
      <c r="C47" s="142"/>
      <c r="D47" s="120"/>
      <c r="E47" s="143"/>
      <c r="F47" s="144"/>
      <c r="G47" s="120"/>
      <c r="H47" s="143"/>
      <c r="I47" s="120"/>
      <c r="J47" s="120"/>
      <c r="K47" s="120"/>
    </row>
    <row r="48" spans="1:19" ht="14.95" customHeight="1" x14ac:dyDescent="0.25">
      <c r="A48" s="120"/>
      <c r="B48" s="120"/>
      <c r="C48" s="142"/>
      <c r="D48" s="120"/>
      <c r="E48" s="143"/>
      <c r="F48" s="144"/>
      <c r="G48" s="120"/>
      <c r="H48" s="143"/>
      <c r="I48" s="120"/>
      <c r="J48" s="120"/>
      <c r="K48" s="120"/>
    </row>
    <row r="49" spans="1:11" ht="14.95" customHeight="1" x14ac:dyDescent="0.25">
      <c r="A49" s="150" t="s">
        <v>62</v>
      </c>
      <c r="B49" s="120"/>
      <c r="C49" s="142"/>
      <c r="D49" s="151"/>
      <c r="E49" s="152"/>
      <c r="F49" s="153"/>
      <c r="G49" s="151"/>
      <c r="H49" s="152"/>
      <c r="I49" s="151"/>
      <c r="J49" s="151"/>
      <c r="K49" s="151"/>
    </row>
    <row r="50" spans="1:11" ht="14.95" customHeight="1" x14ac:dyDescent="0.25">
      <c r="A50" s="150" t="s">
        <v>63</v>
      </c>
      <c r="B50" s="120"/>
      <c r="C50" s="142"/>
      <c r="D50" s="151"/>
      <c r="E50" s="152"/>
      <c r="F50" s="153"/>
      <c r="G50" s="151"/>
      <c r="H50" s="152"/>
      <c r="I50" s="151"/>
      <c r="J50" s="151"/>
      <c r="K50" s="151"/>
    </row>
    <row r="51" spans="1:11" ht="14.95" customHeight="1" x14ac:dyDescent="0.25">
      <c r="A51" s="150" t="s">
        <v>64</v>
      </c>
      <c r="B51" s="120"/>
      <c r="C51" s="142"/>
      <c r="D51" s="120"/>
      <c r="E51" s="143"/>
      <c r="F51" s="144"/>
      <c r="G51" s="120"/>
      <c r="H51" s="143"/>
      <c r="I51" s="120"/>
      <c r="J51" s="120"/>
      <c r="K51" s="120"/>
    </row>
    <row r="52" spans="1:11" ht="14.95" customHeight="1" x14ac:dyDescent="0.25">
      <c r="A52" s="150"/>
      <c r="B52" s="120"/>
      <c r="C52" s="142"/>
      <c r="D52" s="120"/>
      <c r="E52" s="143"/>
      <c r="F52" s="144"/>
      <c r="G52" s="120"/>
      <c r="H52" s="143"/>
      <c r="I52" s="120"/>
      <c r="J52" s="120"/>
      <c r="K52" s="120"/>
    </row>
    <row r="53" spans="1:11" ht="14.95" customHeight="1" x14ac:dyDescent="0.25">
      <c r="A53" s="120"/>
      <c r="B53" s="120"/>
      <c r="C53" s="142"/>
      <c r="D53" s="120"/>
      <c r="E53" s="143"/>
      <c r="F53" s="144"/>
      <c r="G53" s="120"/>
      <c r="H53" s="143"/>
      <c r="I53" s="120"/>
      <c r="J53" s="120"/>
      <c r="K53" s="120"/>
    </row>
    <row r="54" spans="1:11" ht="14.95" customHeight="1" x14ac:dyDescent="0.25">
      <c r="A54" s="150" t="s">
        <v>65</v>
      </c>
      <c r="B54" s="120"/>
      <c r="C54" s="142"/>
      <c r="D54" s="151"/>
      <c r="E54" s="152"/>
      <c r="F54" s="153"/>
      <c r="G54" s="151"/>
      <c r="H54" s="152"/>
      <c r="I54" s="151"/>
      <c r="J54" s="151"/>
      <c r="K54" s="151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tabSelected="1" zoomScale="90" workbookViewId="0">
      <selection activeCell="C13" sqref="C13"/>
    </sheetView>
  </sheetViews>
  <sheetFormatPr defaultColWidth="8.375" defaultRowHeight="13" x14ac:dyDescent="0.2"/>
  <cols>
    <col min="1" max="1" width="40.75" customWidth="1"/>
    <col min="2" max="2" width="1.75" style="11" customWidth="1"/>
    <col min="3" max="3" width="11.25" bestFit="1" customWidth="1"/>
    <col min="4" max="4" width="3.75" style="10" customWidth="1"/>
    <col min="5" max="5" width="3.75" style="11" customWidth="1"/>
    <col min="6" max="6" width="11.25" bestFit="1" customWidth="1"/>
    <col min="7" max="7" width="3.75" style="10" customWidth="1"/>
    <col min="8" max="8" width="3.75" customWidth="1"/>
    <col min="9" max="9" width="13.875" bestFit="1" customWidth="1"/>
    <col min="10" max="11" width="1.75" customWidth="1"/>
    <col min="12" max="12" width="9.75" customWidth="1"/>
    <col min="13" max="13" width="9.75" hidden="1" customWidth="1"/>
  </cols>
  <sheetData>
    <row r="1" spans="1:19" ht="14.95" customHeight="1" x14ac:dyDescent="0.2">
      <c r="A1" s="34"/>
      <c r="B1" s="50"/>
      <c r="C1" s="34"/>
      <c r="D1" s="49"/>
      <c r="E1" s="50"/>
      <c r="F1" s="34"/>
      <c r="G1" s="49"/>
      <c r="H1" s="34"/>
      <c r="I1" s="34"/>
      <c r="J1" s="34"/>
    </row>
    <row r="2" spans="1:19" ht="15.15" x14ac:dyDescent="0.25">
      <c r="A2" s="85" t="s">
        <v>141</v>
      </c>
      <c r="B2" s="19"/>
      <c r="C2" s="19"/>
      <c r="D2" s="19"/>
      <c r="E2" s="19"/>
      <c r="F2" s="19"/>
      <c r="G2" s="19"/>
      <c r="H2" s="19"/>
      <c r="I2" s="19"/>
      <c r="J2" s="19"/>
    </row>
    <row r="3" spans="1:19" ht="14.95" customHeight="1" x14ac:dyDescent="0.25">
      <c r="A3" s="25" t="str">
        <f>"(As at end of "&amp;TEXT(Table1A!C7,"mmmm yyyy")&amp;")"</f>
        <v>(As at end of November 2017)</v>
      </c>
      <c r="B3" s="19"/>
      <c r="C3" s="19"/>
      <c r="D3" s="19"/>
      <c r="E3" s="19"/>
      <c r="F3" s="19"/>
      <c r="G3" s="19"/>
      <c r="H3" s="19"/>
      <c r="I3" s="19"/>
      <c r="J3" s="19"/>
    </row>
    <row r="4" spans="1:19" ht="14.95" customHeight="1" x14ac:dyDescent="0.25">
      <c r="A4" s="19"/>
      <c r="B4" s="27"/>
      <c r="C4" s="19"/>
      <c r="D4" s="26"/>
      <c r="E4" s="27"/>
      <c r="F4" s="19"/>
      <c r="G4" s="26"/>
      <c r="H4" s="19"/>
      <c r="I4" s="19"/>
      <c r="J4" s="19"/>
    </row>
    <row r="5" spans="1:19" ht="14.95" customHeight="1" x14ac:dyDescent="0.25">
      <c r="A5" s="17"/>
      <c r="B5" s="27"/>
      <c r="C5" s="17"/>
      <c r="D5" s="26"/>
      <c r="E5" s="27"/>
      <c r="F5" s="17"/>
      <c r="G5" s="26"/>
      <c r="H5" s="17"/>
      <c r="I5" s="17"/>
      <c r="J5" s="17"/>
    </row>
    <row r="6" spans="1:19" ht="14.95" customHeight="1" x14ac:dyDescent="0.25">
      <c r="A6" s="17"/>
      <c r="B6" s="27"/>
      <c r="C6" s="17"/>
      <c r="D6" s="26"/>
      <c r="E6" s="27"/>
      <c r="F6" s="17"/>
      <c r="G6" s="26"/>
      <c r="H6" s="17"/>
      <c r="I6" s="33" t="s">
        <v>34</v>
      </c>
      <c r="J6" s="17"/>
    </row>
    <row r="7" spans="1:19" ht="14.95" customHeight="1" x14ac:dyDescent="0.25">
      <c r="A7" s="17"/>
      <c r="B7" s="27"/>
      <c r="C7" s="94"/>
      <c r="D7" s="26"/>
      <c r="E7" s="27"/>
      <c r="F7" s="17"/>
      <c r="G7" s="26"/>
      <c r="H7" s="17"/>
      <c r="I7" s="17"/>
      <c r="J7" s="17"/>
    </row>
    <row r="8" spans="1:19" ht="14.95" customHeight="1" x14ac:dyDescent="0.25">
      <c r="A8" s="17"/>
      <c r="B8" s="27"/>
      <c r="C8" s="17"/>
      <c r="D8" s="26"/>
      <c r="E8" s="27"/>
      <c r="F8" s="33" t="s">
        <v>35</v>
      </c>
      <c r="G8" s="26"/>
      <c r="H8" s="17"/>
      <c r="I8" s="17"/>
      <c r="J8" s="17"/>
    </row>
    <row r="9" spans="1:19" ht="14.95" customHeight="1" x14ac:dyDescent="0.25">
      <c r="A9" s="17"/>
      <c r="B9" s="27"/>
      <c r="C9" s="36" t="s">
        <v>36</v>
      </c>
      <c r="D9" s="37"/>
      <c r="E9" s="38"/>
      <c r="F9" s="36" t="s">
        <v>37</v>
      </c>
      <c r="G9" s="37"/>
      <c r="H9" s="22"/>
      <c r="I9" s="36" t="s">
        <v>38</v>
      </c>
      <c r="J9" s="17"/>
      <c r="K9" s="8"/>
      <c r="L9" s="14"/>
    </row>
    <row r="10" spans="1:19" ht="14.95" customHeight="1" x14ac:dyDescent="0.25">
      <c r="A10" s="17"/>
      <c r="B10" s="27"/>
      <c r="C10" s="17"/>
      <c r="D10" s="26"/>
      <c r="E10" s="27"/>
      <c r="F10" s="17"/>
      <c r="G10" s="26"/>
      <c r="H10" s="17"/>
      <c r="I10" s="17"/>
      <c r="J10" s="17"/>
    </row>
    <row r="11" spans="1:19" ht="20.2" customHeight="1" x14ac:dyDescent="0.25">
      <c r="A11" s="32" t="s">
        <v>66</v>
      </c>
      <c r="B11" s="27"/>
      <c r="C11" s="88">
        <v>1186498.2250000001</v>
      </c>
      <c r="D11" s="26"/>
      <c r="E11" s="27"/>
      <c r="F11" s="88">
        <v>841597.70900000003</v>
      </c>
      <c r="G11" s="26"/>
      <c r="H11" s="17"/>
      <c r="I11" s="88">
        <v>2028095.9339999999</v>
      </c>
      <c r="J11" s="17"/>
      <c r="K11" s="1"/>
      <c r="L11" s="127"/>
      <c r="M11" s="15"/>
      <c r="N11" s="127"/>
      <c r="P11" s="127"/>
      <c r="Q11" s="127"/>
      <c r="S11" s="127"/>
    </row>
    <row r="12" spans="1:19" ht="20.2" customHeight="1" x14ac:dyDescent="0.25">
      <c r="A12" s="32"/>
      <c r="B12" s="27"/>
      <c r="C12" s="88"/>
      <c r="D12" s="26"/>
      <c r="E12" s="27"/>
      <c r="F12" s="88"/>
      <c r="G12" s="26"/>
      <c r="H12" s="17"/>
      <c r="I12" s="88"/>
      <c r="J12" s="17"/>
      <c r="K12" s="1"/>
      <c r="L12" s="127"/>
      <c r="M12" s="15"/>
      <c r="N12" s="127"/>
      <c r="P12" s="127"/>
      <c r="Q12" s="127"/>
      <c r="S12" s="127"/>
    </row>
    <row r="13" spans="1:19" ht="20.2" customHeight="1" x14ac:dyDescent="0.25">
      <c r="A13" s="32" t="s">
        <v>67</v>
      </c>
      <c r="B13" s="27"/>
      <c r="C13" s="88">
        <v>3089183.6370000001</v>
      </c>
      <c r="D13" s="26"/>
      <c r="E13" s="27"/>
      <c r="F13" s="88">
        <v>2276895.9679999999</v>
      </c>
      <c r="G13" s="26"/>
      <c r="H13" s="17"/>
      <c r="I13" s="88">
        <v>5366079.6050000004</v>
      </c>
      <c r="J13" s="17"/>
      <c r="L13" s="127"/>
      <c r="M13" s="15"/>
      <c r="N13" s="127"/>
      <c r="P13" s="127"/>
      <c r="Q13" s="127"/>
      <c r="S13" s="127"/>
    </row>
    <row r="14" spans="1:19" ht="20.2" customHeight="1" x14ac:dyDescent="0.25">
      <c r="A14" s="32"/>
      <c r="B14" s="27"/>
      <c r="C14" s="88"/>
      <c r="D14" s="26"/>
      <c r="E14" s="27"/>
      <c r="F14" s="88"/>
      <c r="G14" s="26"/>
      <c r="H14" s="17"/>
      <c r="I14" s="88"/>
      <c r="J14" s="17"/>
      <c r="L14" s="127"/>
      <c r="M14" s="15"/>
      <c r="N14" s="127"/>
      <c r="P14" s="127"/>
      <c r="Q14" s="127"/>
      <c r="S14" s="127"/>
    </row>
    <row r="15" spans="1:19" ht="20.2" customHeight="1" x14ac:dyDescent="0.25">
      <c r="A15" s="32" t="s">
        <v>68</v>
      </c>
      <c r="B15" s="27"/>
      <c r="C15" s="88">
        <v>2194708.7579999999</v>
      </c>
      <c r="D15" s="32" t="s">
        <v>51</v>
      </c>
      <c r="E15" s="27"/>
      <c r="F15" s="88">
        <v>3047677.855</v>
      </c>
      <c r="G15" s="32" t="s">
        <v>52</v>
      </c>
      <c r="H15" s="17"/>
      <c r="I15" s="88">
        <v>5242386.6129999999</v>
      </c>
      <c r="J15" s="17"/>
      <c r="L15" s="127"/>
      <c r="M15" s="15"/>
      <c r="N15" s="127"/>
      <c r="P15" s="127"/>
      <c r="Q15" s="127"/>
      <c r="S15" s="127"/>
    </row>
    <row r="16" spans="1:19" ht="20.2" customHeight="1" x14ac:dyDescent="0.25">
      <c r="A16" s="17"/>
      <c r="B16" s="33" t="s">
        <v>2</v>
      </c>
      <c r="C16" s="88">
        <v>2194639.7489999998</v>
      </c>
      <c r="D16" s="32" t="s">
        <v>3</v>
      </c>
      <c r="E16" s="33" t="s">
        <v>2</v>
      </c>
      <c r="F16" s="88">
        <v>3047746.8640000001</v>
      </c>
      <c r="G16" s="32" t="s">
        <v>3</v>
      </c>
      <c r="H16" s="17"/>
      <c r="I16" s="88"/>
      <c r="J16" s="17"/>
      <c r="L16" s="127"/>
      <c r="M16" s="15"/>
      <c r="N16" s="127"/>
      <c r="P16" s="127"/>
      <c r="Q16" s="127"/>
      <c r="S16" s="127"/>
    </row>
    <row r="17" spans="1:19" ht="20.2" customHeight="1" x14ac:dyDescent="0.25">
      <c r="A17" s="17"/>
      <c r="B17" s="33"/>
      <c r="C17" s="88"/>
      <c r="D17" s="32"/>
      <c r="E17" s="33"/>
      <c r="F17" s="88"/>
      <c r="G17" s="32"/>
      <c r="H17" s="17"/>
      <c r="I17" s="88"/>
      <c r="J17" s="17"/>
      <c r="L17" s="127"/>
      <c r="M17" s="15"/>
      <c r="N17" s="127"/>
      <c r="P17" s="127"/>
      <c r="Q17" s="127"/>
      <c r="S17" s="127"/>
    </row>
    <row r="18" spans="1:19" ht="20.2" customHeight="1" x14ac:dyDescent="0.25">
      <c r="A18" s="32" t="s">
        <v>69</v>
      </c>
      <c r="B18" s="27"/>
      <c r="C18" s="88">
        <v>6470390.6200000001</v>
      </c>
      <c r="D18" s="32" t="s">
        <v>51</v>
      </c>
      <c r="E18" s="27"/>
      <c r="F18" s="88">
        <v>6166171.5319999997</v>
      </c>
      <c r="G18" s="32" t="s">
        <v>52</v>
      </c>
      <c r="H18" s="17"/>
      <c r="I18" s="88">
        <v>12636562.152000001</v>
      </c>
      <c r="J18" s="17"/>
      <c r="L18" s="127"/>
      <c r="M18" s="15"/>
      <c r="N18" s="127"/>
      <c r="P18" s="127"/>
      <c r="Q18" s="127"/>
      <c r="S18" s="127"/>
    </row>
    <row r="19" spans="1:19" ht="20.2" customHeight="1" x14ac:dyDescent="0.25">
      <c r="A19" s="17"/>
      <c r="B19" s="33" t="s">
        <v>2</v>
      </c>
      <c r="C19" s="88">
        <v>6470321.6109999996</v>
      </c>
      <c r="D19" s="32" t="s">
        <v>3</v>
      </c>
      <c r="E19" s="33" t="s">
        <v>2</v>
      </c>
      <c r="F19" s="88">
        <v>6166240.5410000002</v>
      </c>
      <c r="G19" s="32" t="s">
        <v>3</v>
      </c>
      <c r="H19" s="17"/>
      <c r="I19" s="88"/>
      <c r="J19" s="17"/>
      <c r="K19" s="1"/>
      <c r="L19" s="127"/>
      <c r="M19" s="15"/>
      <c r="N19" s="127"/>
      <c r="P19" s="127"/>
      <c r="Q19" s="127"/>
      <c r="S19" s="127"/>
    </row>
    <row r="20" spans="1:19" ht="20.2" customHeight="1" x14ac:dyDescent="0.25">
      <c r="A20" s="17"/>
      <c r="B20" s="33"/>
      <c r="C20" s="88"/>
      <c r="D20" s="32"/>
      <c r="E20" s="33"/>
      <c r="F20" s="88"/>
      <c r="G20" s="32"/>
      <c r="H20" s="17"/>
      <c r="I20" s="88"/>
      <c r="J20" s="17"/>
      <c r="K20" s="1"/>
      <c r="L20" s="127"/>
      <c r="M20" s="15"/>
      <c r="N20" s="127"/>
      <c r="P20" s="127"/>
      <c r="Q20" s="127"/>
      <c r="S20" s="127"/>
    </row>
    <row r="21" spans="1:19" ht="20.2" customHeight="1" x14ac:dyDescent="0.25">
      <c r="A21" s="32" t="s">
        <v>70</v>
      </c>
      <c r="B21" s="27"/>
      <c r="C21" s="88">
        <v>9302.8610000000008</v>
      </c>
      <c r="D21" s="26"/>
      <c r="E21" s="27"/>
      <c r="F21" s="88">
        <v>32701.566999999999</v>
      </c>
      <c r="G21" s="26"/>
      <c r="H21" s="17"/>
      <c r="I21" s="88">
        <v>42004.428</v>
      </c>
      <c r="J21" s="17"/>
      <c r="L21" s="127"/>
      <c r="M21" s="15"/>
      <c r="N21" s="127"/>
      <c r="P21" s="127"/>
      <c r="Q21" s="127"/>
      <c r="S21" s="127"/>
    </row>
    <row r="22" spans="1:19" ht="20.2" customHeight="1" x14ac:dyDescent="0.25">
      <c r="A22" s="32"/>
      <c r="B22" s="27"/>
      <c r="C22" s="88"/>
      <c r="D22" s="26"/>
      <c r="E22" s="27"/>
      <c r="F22" s="88"/>
      <c r="G22" s="26"/>
      <c r="H22" s="17"/>
      <c r="I22" s="88"/>
      <c r="J22" s="17"/>
      <c r="L22" s="127"/>
      <c r="M22" s="15"/>
      <c r="N22" s="127"/>
      <c r="P22" s="127"/>
      <c r="Q22" s="127"/>
      <c r="S22" s="127"/>
    </row>
    <row r="23" spans="1:19" ht="20.2" customHeight="1" x14ac:dyDescent="0.25">
      <c r="A23" s="32" t="s">
        <v>71</v>
      </c>
      <c r="B23" s="27"/>
      <c r="C23" s="88">
        <v>5170.6629999999996</v>
      </c>
      <c r="D23" s="26"/>
      <c r="E23" s="27"/>
      <c r="F23" s="88">
        <v>580.24199999999996</v>
      </c>
      <c r="G23" s="26"/>
      <c r="H23" s="17"/>
      <c r="I23" s="88">
        <v>5750.9049999999997</v>
      </c>
      <c r="J23" s="17"/>
      <c r="L23" s="127"/>
      <c r="M23" s="15"/>
      <c r="N23" s="127"/>
      <c r="P23" s="127"/>
      <c r="Q23" s="127"/>
      <c r="S23" s="127"/>
    </row>
    <row r="24" spans="1:19" ht="20.2" customHeight="1" x14ac:dyDescent="0.25">
      <c r="A24" s="32"/>
      <c r="B24" s="27"/>
      <c r="C24" s="88"/>
      <c r="D24" s="26"/>
      <c r="E24" s="27"/>
      <c r="F24" s="88"/>
      <c r="G24" s="26"/>
      <c r="H24" s="17"/>
      <c r="I24" s="88"/>
      <c r="J24" s="17"/>
      <c r="L24" s="127"/>
      <c r="M24" s="15"/>
      <c r="N24" s="127"/>
      <c r="P24" s="127"/>
      <c r="Q24" s="127"/>
      <c r="S24" s="127"/>
    </row>
    <row r="25" spans="1:19" ht="20.2" customHeight="1" x14ac:dyDescent="0.25">
      <c r="A25" s="32" t="s">
        <v>72</v>
      </c>
      <c r="B25" s="27"/>
      <c r="C25" s="88">
        <v>6484864.1440000003</v>
      </c>
      <c r="D25" s="32" t="s">
        <v>51</v>
      </c>
      <c r="E25" s="27"/>
      <c r="F25" s="88">
        <v>6199453.341</v>
      </c>
      <c r="G25" s="32" t="s">
        <v>52</v>
      </c>
      <c r="H25" s="17"/>
      <c r="I25" s="88">
        <v>12684317.484999999</v>
      </c>
      <c r="J25" s="17"/>
      <c r="L25" s="127"/>
      <c r="M25" s="15"/>
      <c r="N25" s="127"/>
      <c r="P25" s="127"/>
      <c r="Q25" s="127"/>
      <c r="S25" s="127"/>
    </row>
    <row r="26" spans="1:19" ht="20.2" customHeight="1" x14ac:dyDescent="0.25">
      <c r="A26" s="17"/>
      <c r="B26" s="33" t="s">
        <v>2</v>
      </c>
      <c r="C26" s="88">
        <v>6484795.1349999998</v>
      </c>
      <c r="D26" s="32" t="s">
        <v>3</v>
      </c>
      <c r="E26" s="33" t="s">
        <v>2</v>
      </c>
      <c r="F26" s="88">
        <v>6199522.3499999996</v>
      </c>
      <c r="G26" s="32" t="s">
        <v>3</v>
      </c>
      <c r="H26" s="17"/>
      <c r="I26" s="89"/>
      <c r="J26" s="17"/>
      <c r="K26" s="1"/>
      <c r="L26" s="127"/>
      <c r="M26" s="15"/>
      <c r="N26" s="127"/>
      <c r="P26" s="127"/>
      <c r="Q26" s="127"/>
      <c r="S26" s="127"/>
    </row>
    <row r="27" spans="1:19" ht="14.95" customHeight="1" x14ac:dyDescent="0.25">
      <c r="A27" s="17"/>
      <c r="B27" s="27"/>
      <c r="C27" s="17"/>
      <c r="D27" s="26"/>
      <c r="E27" s="27"/>
      <c r="F27" s="17"/>
      <c r="G27" s="26"/>
      <c r="H27" s="17"/>
      <c r="I27" s="17"/>
      <c r="J27" s="17"/>
    </row>
    <row r="28" spans="1:19" ht="14.95" customHeight="1" x14ac:dyDescent="0.25">
      <c r="A28" s="17"/>
      <c r="B28" s="27"/>
      <c r="C28" s="17"/>
      <c r="D28" s="26"/>
      <c r="E28" s="27"/>
      <c r="F28" s="17"/>
      <c r="G28" s="26"/>
      <c r="H28" s="17"/>
      <c r="I28" s="17"/>
      <c r="J28" s="17"/>
    </row>
    <row r="29" spans="1:19" ht="14.95" customHeight="1" x14ac:dyDescent="0.25">
      <c r="A29" s="17"/>
      <c r="B29" s="27"/>
      <c r="C29" s="17"/>
      <c r="D29" s="26"/>
      <c r="E29" s="27"/>
      <c r="F29" s="17"/>
      <c r="G29" s="26"/>
      <c r="H29" s="17"/>
      <c r="I29" s="17"/>
      <c r="J29" s="17"/>
    </row>
    <row r="30" spans="1:19" ht="14.95" customHeight="1" x14ac:dyDescent="0.25">
      <c r="A30" s="32" t="s">
        <v>62</v>
      </c>
      <c r="B30" s="27"/>
      <c r="C30" s="17"/>
      <c r="D30" s="26"/>
      <c r="E30" s="27"/>
      <c r="F30" s="17"/>
      <c r="G30" s="26"/>
      <c r="H30" s="17"/>
      <c r="I30" s="17"/>
      <c r="J30" s="17"/>
    </row>
    <row r="31" spans="1:19" ht="14.95" customHeight="1" x14ac:dyDescent="0.25">
      <c r="A31" s="32" t="s">
        <v>63</v>
      </c>
      <c r="B31" s="27"/>
      <c r="C31" s="17"/>
      <c r="D31" s="26"/>
      <c r="E31" s="27"/>
      <c r="F31" s="17"/>
      <c r="G31" s="26"/>
      <c r="H31" s="17"/>
      <c r="I31" s="17"/>
      <c r="J31" s="17"/>
    </row>
    <row r="32" spans="1:19" ht="14.95" customHeight="1" x14ac:dyDescent="0.25">
      <c r="A32" s="32" t="s">
        <v>64</v>
      </c>
      <c r="B32" s="27"/>
      <c r="C32" s="17"/>
      <c r="D32" s="26"/>
      <c r="E32" s="27"/>
      <c r="F32" s="17"/>
      <c r="G32" s="26"/>
      <c r="H32" s="17"/>
      <c r="I32" s="17"/>
      <c r="J32" s="17"/>
    </row>
    <row r="33" spans="1:10" ht="14.95" customHeight="1" x14ac:dyDescent="0.25">
      <c r="A33" s="32"/>
      <c r="B33" s="27"/>
      <c r="C33" s="17"/>
      <c r="D33" s="26"/>
      <c r="E33" s="27"/>
      <c r="F33" s="17"/>
      <c r="G33" s="26"/>
      <c r="H33" s="17"/>
      <c r="I33" s="17"/>
      <c r="J33" s="17"/>
    </row>
    <row r="34" spans="1:10" ht="14.95" customHeight="1" x14ac:dyDescent="0.25">
      <c r="A34" s="17"/>
      <c r="B34" s="27"/>
      <c r="C34" s="17"/>
      <c r="D34" s="26"/>
      <c r="E34" s="27"/>
      <c r="F34" s="17"/>
      <c r="G34" s="26"/>
      <c r="H34" s="17"/>
      <c r="I34" s="17"/>
      <c r="J34" s="17"/>
    </row>
    <row r="35" spans="1:10" ht="14.95" customHeight="1" x14ac:dyDescent="0.25">
      <c r="A35" s="32" t="s">
        <v>33</v>
      </c>
      <c r="B35" s="27"/>
      <c r="C35" s="17"/>
      <c r="D35" s="26"/>
      <c r="E35" s="27"/>
      <c r="F35" s="17"/>
      <c r="G35" s="26"/>
      <c r="H35" s="17"/>
      <c r="I35" s="17"/>
      <c r="J35" s="17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tabSelected="1" zoomScale="90" workbookViewId="0">
      <selection activeCell="C13" sqref="C13"/>
    </sheetView>
  </sheetViews>
  <sheetFormatPr defaultColWidth="8.375" defaultRowHeight="13" x14ac:dyDescent="0.2"/>
  <cols>
    <col min="1" max="1" width="3.75" customWidth="1"/>
    <col min="2" max="2" width="45.75" customWidth="1"/>
    <col min="3" max="3" width="12.75" customWidth="1"/>
    <col min="4" max="4" width="13.75" customWidth="1"/>
    <col min="5" max="5" width="16" customWidth="1"/>
    <col min="6" max="7" width="1.75" customWidth="1"/>
    <col min="8" max="9" width="9.75" customWidth="1"/>
  </cols>
  <sheetData>
    <row r="1" spans="1:11" ht="14.4" x14ac:dyDescent="0.25">
      <c r="A1" s="17"/>
      <c r="B1" s="17"/>
      <c r="C1" s="17"/>
      <c r="D1" s="17"/>
      <c r="E1" s="17"/>
      <c r="F1" s="17"/>
    </row>
    <row r="2" spans="1:11" ht="15.15" x14ac:dyDescent="0.25">
      <c r="A2" s="182" t="s">
        <v>142</v>
      </c>
      <c r="B2" s="182"/>
      <c r="C2" s="182"/>
      <c r="D2" s="182"/>
      <c r="E2" s="182"/>
      <c r="F2" s="19"/>
    </row>
    <row r="3" spans="1:11" ht="14.4" x14ac:dyDescent="0.25">
      <c r="A3" s="25" t="str">
        <f>"(As at end of "&amp;TEXT(Table1A!C7,"mmmm yyyy")&amp;")"</f>
        <v>(As at end of November 2017)</v>
      </c>
      <c r="B3" s="19"/>
      <c r="C3" s="19"/>
      <c r="D3" s="19"/>
      <c r="E3" s="19"/>
      <c r="F3" s="19"/>
    </row>
    <row r="4" spans="1:11" ht="14.4" x14ac:dyDescent="0.25">
      <c r="A4" s="25"/>
      <c r="B4" s="19"/>
      <c r="C4" s="19"/>
      <c r="D4" s="19"/>
      <c r="E4" s="19"/>
      <c r="F4" s="17"/>
    </row>
    <row r="5" spans="1:11" ht="14.4" x14ac:dyDescent="0.25">
      <c r="A5" s="17"/>
      <c r="B5" s="17"/>
      <c r="C5" s="17"/>
      <c r="D5" s="17"/>
      <c r="E5" s="17"/>
      <c r="F5" s="17"/>
    </row>
    <row r="6" spans="1:11" ht="14.4" x14ac:dyDescent="0.25">
      <c r="A6" s="17"/>
      <c r="B6" s="17"/>
      <c r="C6" s="17"/>
      <c r="D6" s="17"/>
      <c r="E6" s="28" t="s">
        <v>34</v>
      </c>
      <c r="F6" s="17"/>
    </row>
    <row r="7" spans="1:11" ht="14.4" x14ac:dyDescent="0.25">
      <c r="A7" s="17"/>
      <c r="B7" s="17"/>
      <c r="C7" s="94"/>
      <c r="D7" s="17"/>
      <c r="E7" s="17"/>
      <c r="F7" s="17"/>
    </row>
    <row r="8" spans="1:11" ht="14.4" x14ac:dyDescent="0.25">
      <c r="A8" s="17"/>
      <c r="B8" s="17"/>
      <c r="C8" s="17"/>
      <c r="D8" s="28" t="s">
        <v>35</v>
      </c>
      <c r="E8" s="17"/>
      <c r="F8" s="17"/>
    </row>
    <row r="9" spans="1:11" ht="14.4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4.4" x14ac:dyDescent="0.25">
      <c r="A10" s="28" t="s">
        <v>86</v>
      </c>
      <c r="B10" s="39" t="s">
        <v>87</v>
      </c>
      <c r="C10" s="17"/>
      <c r="D10" s="17"/>
      <c r="E10" s="17"/>
      <c r="F10" s="17"/>
    </row>
    <row r="11" spans="1:11" ht="14.4" x14ac:dyDescent="0.25">
      <c r="A11" s="28"/>
      <c r="B11" s="39"/>
      <c r="C11" s="17"/>
      <c r="D11" s="17"/>
      <c r="E11" s="17"/>
      <c r="F11" s="17"/>
    </row>
    <row r="12" spans="1:11" ht="14.4" x14ac:dyDescent="0.25">
      <c r="A12" s="17"/>
      <c r="B12" s="30" t="s">
        <v>88</v>
      </c>
      <c r="C12" s="87">
        <v>70539.697</v>
      </c>
      <c r="D12" s="87">
        <v>228376.283</v>
      </c>
      <c r="E12" s="87">
        <v>298915.98</v>
      </c>
      <c r="F12" s="17"/>
      <c r="H12" s="16"/>
      <c r="I12" s="90"/>
      <c r="J12" s="90"/>
      <c r="K12" s="90"/>
    </row>
    <row r="13" spans="1:11" ht="14.4" x14ac:dyDescent="0.25">
      <c r="A13" s="17"/>
      <c r="B13" s="30"/>
      <c r="C13" s="87"/>
      <c r="D13" s="87"/>
      <c r="E13" s="87"/>
      <c r="F13" s="17"/>
      <c r="H13" s="16"/>
      <c r="I13" s="90"/>
      <c r="J13" s="90"/>
      <c r="K13" s="90"/>
    </row>
    <row r="14" spans="1:11" ht="14.4" x14ac:dyDescent="0.25">
      <c r="A14" s="17"/>
      <c r="B14" s="30" t="s">
        <v>89</v>
      </c>
      <c r="C14" s="87">
        <v>13313.9</v>
      </c>
      <c r="D14" s="87">
        <v>192234.82399999999</v>
      </c>
      <c r="E14" s="87">
        <v>205548.72399999999</v>
      </c>
      <c r="F14" s="17"/>
      <c r="H14" s="16"/>
      <c r="I14" s="90"/>
      <c r="J14" s="90"/>
      <c r="K14" s="90"/>
    </row>
    <row r="15" spans="1:11" ht="14.4" x14ac:dyDescent="0.25">
      <c r="A15" s="17"/>
      <c r="B15" s="30"/>
      <c r="C15" s="87"/>
      <c r="D15" s="87"/>
      <c r="E15" s="87"/>
      <c r="F15" s="17"/>
      <c r="H15" s="16"/>
      <c r="I15" s="90"/>
      <c r="J15" s="90"/>
      <c r="K15" s="90"/>
    </row>
    <row r="16" spans="1:11" ht="14.4" x14ac:dyDescent="0.25">
      <c r="A16" s="17"/>
      <c r="B16" s="30" t="s">
        <v>90</v>
      </c>
      <c r="C16" s="87">
        <v>4457459.8629999999</v>
      </c>
      <c r="D16" s="87">
        <v>1447787.3189999999</v>
      </c>
      <c r="E16" s="87">
        <v>5905247.182</v>
      </c>
      <c r="F16" s="17"/>
      <c r="H16" s="16"/>
      <c r="I16" s="90"/>
      <c r="J16" s="90"/>
      <c r="K16" s="90"/>
    </row>
    <row r="17" spans="1:11" ht="14.4" x14ac:dyDescent="0.25">
      <c r="A17" s="17"/>
      <c r="B17" s="30"/>
      <c r="C17" s="87"/>
      <c r="D17" s="87"/>
      <c r="E17" s="87"/>
      <c r="F17" s="17"/>
      <c r="H17" s="16"/>
      <c r="I17" s="90"/>
      <c r="J17" s="90"/>
      <c r="K17" s="90"/>
    </row>
    <row r="18" spans="1:11" ht="14.4" x14ac:dyDescent="0.25">
      <c r="A18" s="17"/>
      <c r="B18" s="30" t="s">
        <v>91</v>
      </c>
      <c r="C18" s="87">
        <v>682905.98800000001</v>
      </c>
      <c r="D18" s="87">
        <v>2047791.16</v>
      </c>
      <c r="E18" s="87">
        <v>2730697.148</v>
      </c>
      <c r="F18" s="17"/>
      <c r="H18" s="16"/>
      <c r="I18" s="90"/>
      <c r="J18" s="90"/>
      <c r="K18" s="90"/>
    </row>
    <row r="19" spans="1:11" ht="14.4" x14ac:dyDescent="0.25">
      <c r="A19" s="17"/>
      <c r="B19" s="30"/>
      <c r="C19" s="87"/>
      <c r="D19" s="87"/>
      <c r="E19" s="87"/>
      <c r="F19" s="17"/>
      <c r="H19" s="16"/>
      <c r="I19" s="90"/>
      <c r="J19" s="90"/>
      <c r="K19" s="90"/>
    </row>
    <row r="20" spans="1:11" s="136" customFormat="1" ht="14.4" x14ac:dyDescent="0.25">
      <c r="A20" s="120"/>
      <c r="B20" s="150" t="s">
        <v>156</v>
      </c>
      <c r="C20" s="172">
        <v>347.22199999999998</v>
      </c>
      <c r="D20" s="172">
        <v>1041.8910000000001</v>
      </c>
      <c r="E20" s="172">
        <v>1389.1130000000001</v>
      </c>
      <c r="F20" s="120"/>
      <c r="H20" s="178"/>
      <c r="I20" s="154"/>
      <c r="J20" s="154"/>
      <c r="K20" s="154"/>
    </row>
    <row r="21" spans="1:11" ht="14.4" x14ac:dyDescent="0.25">
      <c r="A21" s="17"/>
      <c r="B21" s="30"/>
      <c r="C21" s="87"/>
      <c r="D21" s="87"/>
      <c r="E21" s="87"/>
      <c r="F21" s="17"/>
      <c r="H21" s="16"/>
      <c r="I21" s="90"/>
      <c r="J21" s="90"/>
      <c r="K21" s="90"/>
    </row>
    <row r="22" spans="1:11" ht="14.4" x14ac:dyDescent="0.25">
      <c r="A22" s="17"/>
      <c r="B22" s="30" t="s">
        <v>92</v>
      </c>
      <c r="C22" s="87">
        <v>5224566.67</v>
      </c>
      <c r="D22" s="87">
        <v>3917231.477</v>
      </c>
      <c r="E22" s="87">
        <v>9141798.1469999999</v>
      </c>
      <c r="F22" s="17"/>
      <c r="H22" s="16"/>
      <c r="I22" s="90"/>
      <c r="J22" s="90"/>
      <c r="K22" s="90"/>
    </row>
    <row r="23" spans="1:11" ht="14.4" x14ac:dyDescent="0.25">
      <c r="A23" s="17"/>
      <c r="B23" s="30"/>
      <c r="C23" s="87"/>
      <c r="D23" s="87"/>
      <c r="E23" s="87"/>
      <c r="F23" s="17"/>
      <c r="H23" s="16"/>
      <c r="I23" s="90"/>
      <c r="J23" s="90"/>
      <c r="K23" s="90"/>
    </row>
    <row r="24" spans="1:11" ht="14.4" x14ac:dyDescent="0.25">
      <c r="A24" s="17"/>
      <c r="B24" s="30"/>
      <c r="C24" s="87"/>
      <c r="D24" s="87"/>
      <c r="E24" s="87"/>
      <c r="F24" s="17"/>
      <c r="H24" s="16"/>
      <c r="I24" s="90"/>
      <c r="J24" s="90"/>
      <c r="K24" s="90"/>
    </row>
    <row r="25" spans="1:11" ht="14.4" x14ac:dyDescent="0.25">
      <c r="A25" s="28" t="s">
        <v>93</v>
      </c>
      <c r="B25" s="39" t="s">
        <v>94</v>
      </c>
      <c r="C25" s="40"/>
      <c r="D25" s="40"/>
      <c r="E25" s="40"/>
      <c r="F25" s="17"/>
      <c r="H25" s="16"/>
      <c r="I25" s="90"/>
      <c r="J25" s="90"/>
      <c r="K25" s="90"/>
    </row>
    <row r="26" spans="1:11" ht="14.4" x14ac:dyDescent="0.25">
      <c r="A26" s="28"/>
      <c r="B26" s="39"/>
      <c r="C26" s="40"/>
      <c r="D26" s="40"/>
      <c r="E26" s="40"/>
      <c r="F26" s="17"/>
      <c r="H26" s="16"/>
      <c r="I26" s="90"/>
      <c r="J26" s="90"/>
      <c r="K26" s="90"/>
    </row>
    <row r="27" spans="1:11" ht="14.4" x14ac:dyDescent="0.25">
      <c r="A27" s="17"/>
      <c r="B27" s="30" t="s">
        <v>88</v>
      </c>
      <c r="C27" s="87">
        <v>277.221</v>
      </c>
      <c r="D27" s="87">
        <v>571.38199999999995</v>
      </c>
      <c r="E27" s="87">
        <v>848.60299999999995</v>
      </c>
      <c r="F27" s="17"/>
      <c r="H27" s="16"/>
      <c r="I27" s="90"/>
      <c r="J27" s="90"/>
      <c r="K27" s="90"/>
    </row>
    <row r="28" spans="1:11" ht="14.4" x14ac:dyDescent="0.25">
      <c r="A28" s="17"/>
      <c r="B28" s="30"/>
      <c r="C28" s="87"/>
      <c r="D28" s="87"/>
      <c r="E28" s="87"/>
      <c r="F28" s="17"/>
      <c r="H28" s="16"/>
      <c r="I28" s="90"/>
      <c r="J28" s="90"/>
      <c r="K28" s="90"/>
    </row>
    <row r="29" spans="1:11" ht="14.4" x14ac:dyDescent="0.25">
      <c r="A29" s="17"/>
      <c r="B29" s="30" t="s">
        <v>89</v>
      </c>
      <c r="C29" s="87">
        <v>0</v>
      </c>
      <c r="D29" s="87">
        <v>549.88499999999999</v>
      </c>
      <c r="E29" s="87">
        <v>549.88499999999999</v>
      </c>
      <c r="F29" s="17"/>
      <c r="H29" s="16"/>
      <c r="I29" s="90"/>
      <c r="J29" s="90"/>
      <c r="K29" s="90"/>
    </row>
    <row r="30" spans="1:11" ht="14.4" x14ac:dyDescent="0.25">
      <c r="A30" s="17"/>
      <c r="B30" s="30"/>
      <c r="C30" s="87"/>
      <c r="D30" s="87"/>
      <c r="E30" s="87"/>
      <c r="F30" s="17"/>
      <c r="H30" s="16"/>
      <c r="I30" s="90"/>
      <c r="J30" s="90"/>
      <c r="K30" s="90"/>
    </row>
    <row r="31" spans="1:11" ht="14.4" x14ac:dyDescent="0.25">
      <c r="A31" s="17"/>
      <c r="B31" s="30" t="s">
        <v>90</v>
      </c>
      <c r="C31" s="87">
        <v>15690.03</v>
      </c>
      <c r="D31" s="87">
        <v>8518.5329999999994</v>
      </c>
      <c r="E31" s="87">
        <v>24208.562999999998</v>
      </c>
      <c r="F31" s="17"/>
      <c r="H31" s="16"/>
      <c r="I31" s="90"/>
      <c r="J31" s="90"/>
      <c r="K31" s="90"/>
    </row>
    <row r="32" spans="1:11" ht="14.4" x14ac:dyDescent="0.25">
      <c r="A32" s="17"/>
      <c r="B32" s="30"/>
      <c r="C32" s="87"/>
      <c r="D32" s="87"/>
      <c r="E32" s="87"/>
      <c r="F32" s="17"/>
      <c r="H32" s="16"/>
      <c r="I32" s="90"/>
      <c r="J32" s="90"/>
      <c r="K32" s="90"/>
    </row>
    <row r="33" spans="1:11" ht="14.4" x14ac:dyDescent="0.25">
      <c r="A33" s="17"/>
      <c r="B33" s="30" t="s">
        <v>91</v>
      </c>
      <c r="C33" s="87">
        <v>1840.857</v>
      </c>
      <c r="D33" s="87">
        <v>17582.718000000001</v>
      </c>
      <c r="E33" s="87">
        <v>19423.575000000001</v>
      </c>
      <c r="F33" s="17"/>
      <c r="H33" s="16"/>
      <c r="I33" s="90"/>
      <c r="J33" s="90"/>
      <c r="K33" s="90"/>
    </row>
    <row r="34" spans="1:11" ht="14.4" x14ac:dyDescent="0.25">
      <c r="A34" s="17"/>
      <c r="B34" s="30"/>
      <c r="C34" s="87"/>
      <c r="D34" s="87"/>
      <c r="E34" s="87"/>
      <c r="F34" s="17"/>
      <c r="H34" s="16"/>
      <c r="I34" s="90"/>
      <c r="J34" s="90"/>
      <c r="K34" s="90"/>
    </row>
    <row r="35" spans="1:11" s="136" customFormat="1" ht="14.4" x14ac:dyDescent="0.25">
      <c r="A35" s="120"/>
      <c r="B35" s="150" t="s">
        <v>156</v>
      </c>
      <c r="C35" s="172">
        <v>0</v>
      </c>
      <c r="D35" s="172">
        <v>0</v>
      </c>
      <c r="E35" s="172">
        <v>0</v>
      </c>
      <c r="F35" s="120"/>
      <c r="H35" s="178"/>
      <c r="I35" s="154"/>
      <c r="J35" s="154"/>
      <c r="K35" s="154"/>
    </row>
    <row r="36" spans="1:11" ht="14.4" x14ac:dyDescent="0.25">
      <c r="A36" s="17"/>
      <c r="B36" s="30"/>
      <c r="C36" s="87"/>
      <c r="D36" s="87"/>
      <c r="E36" s="87"/>
      <c r="F36" s="17"/>
      <c r="H36" s="16"/>
      <c r="I36" s="90"/>
      <c r="J36" s="90"/>
      <c r="K36" s="90"/>
    </row>
    <row r="37" spans="1:11" ht="14.4" x14ac:dyDescent="0.25">
      <c r="A37" s="17"/>
      <c r="B37" s="30" t="s">
        <v>92</v>
      </c>
      <c r="C37" s="87">
        <v>17808.108</v>
      </c>
      <c r="D37" s="87">
        <v>27222.518</v>
      </c>
      <c r="E37" s="87">
        <v>45030.625999999997</v>
      </c>
      <c r="F37" s="17"/>
      <c r="H37" s="16"/>
      <c r="I37" s="90"/>
      <c r="J37" s="90"/>
      <c r="K37" s="90"/>
    </row>
    <row r="38" spans="1:11" ht="14.4" x14ac:dyDescent="0.25">
      <c r="A38" s="17"/>
      <c r="B38" s="30"/>
      <c r="C38" s="87"/>
      <c r="D38" s="87"/>
      <c r="E38" s="87"/>
      <c r="F38" s="17"/>
      <c r="H38" s="16"/>
      <c r="I38" s="90"/>
      <c r="J38" s="90"/>
      <c r="K38" s="90"/>
    </row>
    <row r="39" spans="1:11" ht="14.4" x14ac:dyDescent="0.25">
      <c r="A39" s="17"/>
      <c r="B39" s="30"/>
      <c r="C39" s="87"/>
      <c r="D39" s="87"/>
      <c r="E39" s="87"/>
      <c r="F39" s="17"/>
      <c r="H39" s="16"/>
      <c r="I39" s="90"/>
      <c r="J39" s="90"/>
      <c r="K39" s="90"/>
    </row>
    <row r="40" spans="1:11" ht="14.4" x14ac:dyDescent="0.25">
      <c r="A40" s="28" t="s">
        <v>95</v>
      </c>
      <c r="B40" s="39" t="s">
        <v>96</v>
      </c>
      <c r="C40" s="40"/>
      <c r="D40" s="40"/>
      <c r="E40" s="40"/>
      <c r="F40" s="17"/>
      <c r="H40" s="16"/>
      <c r="I40" s="90"/>
      <c r="J40" s="90"/>
      <c r="K40" s="90"/>
    </row>
    <row r="41" spans="1:11" ht="14.4" x14ac:dyDescent="0.25">
      <c r="A41" s="28"/>
      <c r="B41" s="39"/>
      <c r="C41" s="40"/>
      <c r="D41" s="40"/>
      <c r="E41" s="40"/>
      <c r="F41" s="17"/>
      <c r="H41" s="16"/>
      <c r="I41" s="90"/>
      <c r="J41" s="90"/>
      <c r="K41" s="90"/>
    </row>
    <row r="42" spans="1:11" ht="14.4" x14ac:dyDescent="0.25">
      <c r="A42" s="17"/>
      <c r="B42" s="30" t="s">
        <v>88</v>
      </c>
      <c r="C42" s="87">
        <v>1.698</v>
      </c>
      <c r="D42" s="87">
        <v>5.4779999999999998</v>
      </c>
      <c r="E42" s="87">
        <v>7.1760000000000002</v>
      </c>
      <c r="F42" s="17"/>
      <c r="H42" s="16"/>
      <c r="I42" s="90"/>
      <c r="J42" s="90"/>
      <c r="K42" s="90"/>
    </row>
    <row r="43" spans="1:11" ht="14.4" x14ac:dyDescent="0.25">
      <c r="A43" s="17"/>
      <c r="B43" s="30"/>
      <c r="C43" s="87"/>
      <c r="D43" s="87"/>
      <c r="E43" s="87"/>
      <c r="F43" s="17"/>
      <c r="H43" s="16"/>
      <c r="I43" s="90"/>
      <c r="J43" s="90"/>
      <c r="K43" s="90"/>
    </row>
    <row r="44" spans="1:11" ht="14.4" x14ac:dyDescent="0.25">
      <c r="A44" s="17"/>
      <c r="B44" s="30" t="s">
        <v>89</v>
      </c>
      <c r="C44" s="87">
        <v>7.8970000000000002</v>
      </c>
      <c r="D44" s="87">
        <v>140.471</v>
      </c>
      <c r="E44" s="87">
        <v>148.36799999999999</v>
      </c>
      <c r="F44" s="17"/>
      <c r="H44" s="16"/>
      <c r="I44" s="90"/>
      <c r="J44" s="90"/>
      <c r="K44" s="90"/>
    </row>
    <row r="45" spans="1:11" ht="14.4" x14ac:dyDescent="0.25">
      <c r="A45" s="17"/>
      <c r="B45" s="30"/>
      <c r="C45" s="87"/>
      <c r="D45" s="87"/>
      <c r="E45" s="87"/>
      <c r="F45" s="17"/>
      <c r="H45" s="16"/>
      <c r="I45" s="90"/>
      <c r="J45" s="90"/>
      <c r="K45" s="90"/>
    </row>
    <row r="46" spans="1:11" ht="14.4" x14ac:dyDescent="0.25">
      <c r="A46" s="17"/>
      <c r="B46" s="30" t="s">
        <v>90</v>
      </c>
      <c r="C46" s="87">
        <v>12388.647999999999</v>
      </c>
      <c r="D46" s="87">
        <v>78.069999999999993</v>
      </c>
      <c r="E46" s="87">
        <v>12466.718000000001</v>
      </c>
      <c r="F46" s="17"/>
      <c r="H46" s="16"/>
      <c r="I46" s="90"/>
      <c r="J46" s="90"/>
      <c r="K46" s="90"/>
    </row>
    <row r="47" spans="1:11" ht="14.4" x14ac:dyDescent="0.25">
      <c r="A47" s="17"/>
      <c r="B47" s="30"/>
      <c r="C47" s="87"/>
      <c r="D47" s="87"/>
      <c r="E47" s="87"/>
      <c r="F47" s="17"/>
      <c r="H47" s="16"/>
      <c r="I47" s="90"/>
      <c r="J47" s="90"/>
      <c r="K47" s="90"/>
    </row>
    <row r="48" spans="1:11" ht="12.8" customHeight="1" x14ac:dyDescent="0.25">
      <c r="A48" s="17"/>
      <c r="B48" s="30" t="s">
        <v>91</v>
      </c>
      <c r="C48" s="87">
        <v>32.369999999999997</v>
      </c>
      <c r="D48" s="87">
        <v>5176.9229999999998</v>
      </c>
      <c r="E48" s="87">
        <v>5209.2929999999997</v>
      </c>
      <c r="F48" s="17"/>
      <c r="H48" s="16"/>
      <c r="I48" s="90"/>
      <c r="J48" s="90"/>
      <c r="K48" s="90"/>
    </row>
    <row r="49" spans="1:11" ht="12.8" customHeight="1" x14ac:dyDescent="0.25">
      <c r="A49" s="17"/>
      <c r="B49" s="30"/>
      <c r="C49" s="87"/>
      <c r="D49" s="87"/>
      <c r="E49" s="87"/>
      <c r="F49" s="17"/>
      <c r="H49" s="16"/>
      <c r="I49" s="90"/>
      <c r="J49" s="90"/>
      <c r="K49" s="90"/>
    </row>
    <row r="50" spans="1:11" s="136" customFormat="1" ht="14.4" x14ac:dyDescent="0.25">
      <c r="A50" s="120"/>
      <c r="B50" s="150" t="s">
        <v>156</v>
      </c>
      <c r="C50" s="172">
        <v>0</v>
      </c>
      <c r="D50" s="172">
        <v>0</v>
      </c>
      <c r="E50" s="172">
        <v>0</v>
      </c>
      <c r="F50" s="120"/>
      <c r="H50" s="178"/>
      <c r="I50" s="154"/>
      <c r="J50" s="154"/>
      <c r="K50" s="154"/>
    </row>
    <row r="51" spans="1:11" ht="12.8" customHeight="1" x14ac:dyDescent="0.25">
      <c r="A51" s="17"/>
      <c r="B51" s="30"/>
      <c r="C51" s="87"/>
      <c r="D51" s="87"/>
      <c r="E51" s="87"/>
      <c r="F51" s="17"/>
      <c r="H51" s="16"/>
      <c r="I51" s="90"/>
      <c r="J51" s="90"/>
      <c r="K51" s="90"/>
    </row>
    <row r="52" spans="1:11" ht="14.4" x14ac:dyDescent="0.25">
      <c r="A52" s="17"/>
      <c r="B52" s="30" t="s">
        <v>92</v>
      </c>
      <c r="C52" s="87">
        <v>12430.612999999999</v>
      </c>
      <c r="D52" s="87">
        <v>5400.942</v>
      </c>
      <c r="E52" s="87">
        <v>17832</v>
      </c>
      <c r="F52" s="17"/>
      <c r="H52" s="16"/>
      <c r="I52" s="90"/>
      <c r="J52" s="90"/>
      <c r="K52" s="90"/>
    </row>
    <row r="53" spans="1:11" ht="14.4" x14ac:dyDescent="0.25">
      <c r="A53" s="17"/>
      <c r="B53" s="17"/>
      <c r="C53" s="17"/>
      <c r="D53" s="17"/>
      <c r="E53" s="17"/>
      <c r="F53" s="17"/>
    </row>
    <row r="54" spans="1:11" ht="14.4" x14ac:dyDescent="0.25">
      <c r="A54" s="17"/>
      <c r="B54" s="17"/>
      <c r="C54" s="17"/>
      <c r="D54" s="17"/>
      <c r="E54" s="17"/>
      <c r="F54" s="17"/>
    </row>
    <row r="56" spans="1:11" ht="14.4" x14ac:dyDescent="0.25">
      <c r="A56" s="30" t="s">
        <v>33</v>
      </c>
      <c r="B56" s="17"/>
      <c r="C56" s="17"/>
      <c r="D56" s="17"/>
      <c r="E56" s="17"/>
      <c r="F56" s="17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tabSelected="1" zoomScale="90" workbookViewId="0">
      <selection activeCell="C13" sqref="C13"/>
    </sheetView>
  </sheetViews>
  <sheetFormatPr defaultColWidth="8.375" defaultRowHeight="13" x14ac:dyDescent="0.2"/>
  <cols>
    <col min="1" max="1" width="3.75" customWidth="1"/>
    <col min="2" max="2" width="45.75" customWidth="1"/>
    <col min="3" max="5" width="12.75" customWidth="1"/>
    <col min="6" max="7" width="1.75" customWidth="1"/>
    <col min="8" max="8" width="7.75" customWidth="1"/>
  </cols>
  <sheetData>
    <row r="1" spans="1:11" ht="12.45" customHeight="1" x14ac:dyDescent="0.25">
      <c r="A1" s="17"/>
      <c r="B1" s="17"/>
      <c r="C1" s="22"/>
      <c r="D1" s="22"/>
      <c r="E1" s="17"/>
      <c r="F1" s="17"/>
    </row>
    <row r="2" spans="1:11" s="13" customFormat="1" ht="18" x14ac:dyDescent="0.3">
      <c r="A2" s="86" t="s">
        <v>143</v>
      </c>
      <c r="B2" s="12"/>
      <c r="C2" s="12"/>
      <c r="D2" s="12"/>
      <c r="E2" s="12"/>
      <c r="F2" s="12"/>
    </row>
    <row r="3" spans="1:11" ht="14.4" x14ac:dyDescent="0.25">
      <c r="A3" s="25" t="str">
        <f>'Table1C Monsupp'!A3</f>
        <v>(As at end of November 2017)</v>
      </c>
      <c r="B3" s="19"/>
      <c r="C3" s="19"/>
      <c r="D3" s="19"/>
      <c r="E3" s="19"/>
      <c r="F3" s="19"/>
    </row>
    <row r="4" spans="1:11" ht="12.45" customHeight="1" x14ac:dyDescent="0.25">
      <c r="A4" s="25"/>
      <c r="B4" s="19"/>
      <c r="C4" s="19"/>
      <c r="D4" s="19"/>
      <c r="E4" s="19"/>
      <c r="F4" s="17"/>
    </row>
    <row r="5" spans="1:11" ht="12.45" customHeight="1" x14ac:dyDescent="0.25">
      <c r="A5" s="17"/>
      <c r="B5" s="17"/>
      <c r="C5" s="17"/>
      <c r="D5" s="17"/>
      <c r="E5" s="17"/>
      <c r="F5" s="17"/>
    </row>
    <row r="6" spans="1:11" ht="12.45" customHeight="1" x14ac:dyDescent="0.25">
      <c r="A6" s="17"/>
      <c r="B6" s="17"/>
      <c r="C6" s="17"/>
      <c r="D6" s="17"/>
      <c r="E6" s="28" t="s">
        <v>73</v>
      </c>
      <c r="F6" s="17"/>
    </row>
    <row r="7" spans="1:11" ht="12.45" customHeight="1" x14ac:dyDescent="0.25">
      <c r="A7" s="17"/>
      <c r="B7" s="17"/>
      <c r="C7" s="94"/>
      <c r="D7" s="17"/>
      <c r="E7" s="17"/>
      <c r="F7" s="17"/>
    </row>
    <row r="8" spans="1:11" ht="12.45" customHeight="1" x14ac:dyDescent="0.25">
      <c r="A8" s="17"/>
      <c r="B8" s="17"/>
      <c r="C8" s="17"/>
      <c r="D8" s="28" t="s">
        <v>35</v>
      </c>
      <c r="E8" s="17"/>
      <c r="F8" s="17"/>
    </row>
    <row r="9" spans="1:11" ht="12.45" customHeight="1" x14ac:dyDescent="0.25">
      <c r="A9" s="17"/>
      <c r="B9" s="17"/>
      <c r="C9" s="29" t="s">
        <v>36</v>
      </c>
      <c r="D9" s="29" t="s">
        <v>37</v>
      </c>
      <c r="E9" s="29" t="s">
        <v>38</v>
      </c>
      <c r="F9" s="17"/>
      <c r="H9" s="14"/>
    </row>
    <row r="10" spans="1:11" ht="12.45" customHeight="1" x14ac:dyDescent="0.25">
      <c r="A10" s="30" t="s">
        <v>74</v>
      </c>
      <c r="B10" s="30" t="s">
        <v>75</v>
      </c>
      <c r="C10" s="17"/>
      <c r="D10" s="17"/>
      <c r="E10" s="17"/>
      <c r="F10" s="17"/>
    </row>
    <row r="11" spans="1:11" ht="12.45" customHeight="1" x14ac:dyDescent="0.25">
      <c r="A11" s="17"/>
      <c r="B11" s="39" t="s">
        <v>76</v>
      </c>
      <c r="C11" s="17"/>
      <c r="D11" s="17"/>
      <c r="E11" s="17"/>
      <c r="F11" s="17"/>
    </row>
    <row r="12" spans="1:11" ht="12.45" customHeight="1" x14ac:dyDescent="0.25">
      <c r="A12" s="17"/>
      <c r="B12" s="39"/>
      <c r="C12" s="17"/>
      <c r="D12" s="17"/>
      <c r="E12" s="17"/>
      <c r="F12" s="17"/>
    </row>
    <row r="13" spans="1:11" ht="12.45" customHeight="1" x14ac:dyDescent="0.25">
      <c r="A13" s="17"/>
      <c r="B13" s="30" t="s">
        <v>77</v>
      </c>
      <c r="C13" s="88">
        <v>85332.168000000005</v>
      </c>
      <c r="D13" s="88">
        <v>146138.56299999999</v>
      </c>
      <c r="E13" s="88">
        <v>231470.731</v>
      </c>
      <c r="F13" s="17"/>
      <c r="H13" s="16"/>
      <c r="I13" s="128"/>
      <c r="J13" s="128"/>
      <c r="K13" s="128"/>
    </row>
    <row r="14" spans="1:11" ht="12.45" customHeight="1" x14ac:dyDescent="0.25">
      <c r="A14" s="17"/>
      <c r="B14" s="30"/>
      <c r="C14" s="88"/>
      <c r="D14" s="88"/>
      <c r="E14" s="88"/>
      <c r="F14" s="17"/>
      <c r="H14" s="16"/>
      <c r="I14" s="128"/>
      <c r="J14" s="128"/>
      <c r="K14" s="128"/>
    </row>
    <row r="15" spans="1:11" ht="12.45" customHeight="1" x14ac:dyDescent="0.25">
      <c r="A15" s="17"/>
      <c r="B15" s="30" t="s">
        <v>78</v>
      </c>
      <c r="C15" s="88">
        <v>233387.166</v>
      </c>
      <c r="D15" s="88">
        <v>405631.79300000001</v>
      </c>
      <c r="E15" s="88">
        <v>639018.95900000003</v>
      </c>
      <c r="F15" s="17"/>
      <c r="H15" s="16"/>
      <c r="I15" s="128"/>
      <c r="J15" s="128"/>
      <c r="K15" s="128"/>
    </row>
    <row r="16" spans="1:11" ht="12.45" customHeight="1" x14ac:dyDescent="0.25">
      <c r="A16" s="17"/>
      <c r="B16" s="30"/>
      <c r="C16" s="88"/>
      <c r="D16" s="88"/>
      <c r="E16" s="88"/>
      <c r="F16" s="17"/>
      <c r="H16" s="16"/>
      <c r="I16" s="128"/>
      <c r="J16" s="128"/>
      <c r="K16" s="128"/>
    </row>
    <row r="17" spans="1:11" ht="12.45" customHeight="1" x14ac:dyDescent="0.25">
      <c r="A17" s="17"/>
      <c r="B17" s="30" t="s">
        <v>79</v>
      </c>
      <c r="C17" s="88">
        <v>165170.78</v>
      </c>
      <c r="D17" s="88">
        <v>157353.07</v>
      </c>
      <c r="E17" s="88">
        <v>322523.84999999998</v>
      </c>
      <c r="F17" s="17"/>
      <c r="H17" s="16"/>
      <c r="I17" s="128"/>
      <c r="J17" s="128"/>
      <c r="K17" s="128"/>
    </row>
    <row r="18" spans="1:11" ht="12.45" customHeight="1" x14ac:dyDescent="0.25">
      <c r="A18" s="17"/>
      <c r="B18" s="30"/>
      <c r="C18" s="88"/>
      <c r="D18" s="88"/>
      <c r="E18" s="88"/>
      <c r="F18" s="17"/>
      <c r="H18" s="16"/>
      <c r="I18" s="128"/>
      <c r="J18" s="128"/>
      <c r="K18" s="128"/>
    </row>
    <row r="19" spans="1:11" ht="12.45" customHeight="1" x14ac:dyDescent="0.25">
      <c r="A19" s="17"/>
      <c r="B19" s="30" t="s">
        <v>80</v>
      </c>
      <c r="C19" s="88">
        <v>483890.114</v>
      </c>
      <c r="D19" s="88">
        <v>709123.42599999998</v>
      </c>
      <c r="E19" s="88">
        <v>1193013.54</v>
      </c>
      <c r="F19" s="17"/>
      <c r="H19" s="16"/>
      <c r="I19" s="128"/>
      <c r="J19" s="128"/>
      <c r="K19" s="128"/>
    </row>
    <row r="20" spans="1:11" ht="12.45" customHeight="1" x14ac:dyDescent="0.25">
      <c r="A20" s="17"/>
      <c r="B20" s="30"/>
      <c r="C20" s="88"/>
      <c r="D20" s="88"/>
      <c r="E20" s="88"/>
      <c r="F20" s="17"/>
      <c r="H20" s="16"/>
      <c r="I20" s="128"/>
      <c r="J20" s="128"/>
      <c r="K20" s="128"/>
    </row>
    <row r="21" spans="1:11" ht="12.45" customHeight="1" x14ac:dyDescent="0.25">
      <c r="A21" s="17"/>
      <c r="B21" s="30"/>
      <c r="C21" s="88"/>
      <c r="D21" s="88"/>
      <c r="E21" s="88"/>
      <c r="F21" s="17"/>
      <c r="H21" s="16"/>
      <c r="I21" s="128"/>
      <c r="J21" s="128"/>
      <c r="K21" s="128"/>
    </row>
    <row r="22" spans="1:11" ht="12.45" customHeight="1" x14ac:dyDescent="0.25">
      <c r="A22" s="30" t="s">
        <v>81</v>
      </c>
      <c r="B22" s="30" t="s">
        <v>82</v>
      </c>
      <c r="C22" s="40"/>
      <c r="D22" s="40"/>
      <c r="E22" s="40"/>
      <c r="F22" s="17"/>
      <c r="H22" s="15"/>
      <c r="I22" s="128"/>
      <c r="J22" s="128"/>
      <c r="K22" s="128"/>
    </row>
    <row r="23" spans="1:11" ht="12.45" customHeight="1" x14ac:dyDescent="0.25">
      <c r="A23" s="17"/>
      <c r="B23" s="39" t="s">
        <v>83</v>
      </c>
      <c r="C23" s="40"/>
      <c r="D23" s="40"/>
      <c r="E23" s="40"/>
      <c r="F23" s="17"/>
      <c r="H23" s="15"/>
      <c r="I23" s="128"/>
      <c r="J23" s="128"/>
      <c r="K23" s="128"/>
    </row>
    <row r="24" spans="1:11" ht="12.45" customHeight="1" x14ac:dyDescent="0.25">
      <c r="A24" s="17"/>
      <c r="B24" s="39"/>
      <c r="C24" s="40"/>
      <c r="D24" s="40"/>
      <c r="E24" s="40"/>
      <c r="F24" s="17"/>
      <c r="H24" s="15"/>
      <c r="I24" s="128"/>
      <c r="J24" s="128"/>
      <c r="K24" s="128"/>
    </row>
    <row r="25" spans="1:11" ht="12.45" customHeight="1" x14ac:dyDescent="0.25">
      <c r="A25" s="17"/>
      <c r="B25" s="30" t="s">
        <v>77</v>
      </c>
      <c r="C25" s="88">
        <v>37.970999999999997</v>
      </c>
      <c r="D25" s="88">
        <v>206.40899999999999</v>
      </c>
      <c r="E25" s="88">
        <v>244.38</v>
      </c>
      <c r="F25" s="17"/>
      <c r="H25" s="16"/>
      <c r="I25" s="128"/>
      <c r="J25" s="128"/>
      <c r="K25" s="128"/>
    </row>
    <row r="26" spans="1:11" ht="12.45" customHeight="1" x14ac:dyDescent="0.25">
      <c r="A26" s="17"/>
      <c r="B26" s="30"/>
      <c r="C26" s="88"/>
      <c r="D26" s="88"/>
      <c r="E26" s="88"/>
      <c r="F26" s="17"/>
      <c r="H26" s="16"/>
      <c r="I26" s="128"/>
      <c r="J26" s="128"/>
      <c r="K26" s="128"/>
    </row>
    <row r="27" spans="1:11" ht="12.45" customHeight="1" x14ac:dyDescent="0.25">
      <c r="A27" s="17"/>
      <c r="B27" s="30" t="s">
        <v>78</v>
      </c>
      <c r="C27" s="88">
        <v>2524.75</v>
      </c>
      <c r="D27" s="88">
        <v>1483.511</v>
      </c>
      <c r="E27" s="88">
        <v>4008.261</v>
      </c>
      <c r="F27" s="17"/>
      <c r="H27" s="16"/>
      <c r="I27" s="128"/>
      <c r="J27" s="128"/>
      <c r="K27" s="128"/>
    </row>
    <row r="28" spans="1:11" ht="12.45" customHeight="1" x14ac:dyDescent="0.25">
      <c r="A28" s="17"/>
      <c r="B28" s="30"/>
      <c r="C28" s="88"/>
      <c r="D28" s="88"/>
      <c r="E28" s="88"/>
      <c r="F28" s="17"/>
      <c r="H28" s="16"/>
      <c r="I28" s="128"/>
      <c r="J28" s="128"/>
      <c r="K28" s="128"/>
    </row>
    <row r="29" spans="1:11" ht="12.45" customHeight="1" x14ac:dyDescent="0.25">
      <c r="A29" s="17"/>
      <c r="B29" s="30" t="s">
        <v>79</v>
      </c>
      <c r="C29" s="88">
        <v>908.5</v>
      </c>
      <c r="D29" s="88">
        <v>1052.924</v>
      </c>
      <c r="E29" s="88">
        <v>1961.424</v>
      </c>
      <c r="F29" s="17"/>
      <c r="H29" s="16"/>
      <c r="I29" s="128"/>
      <c r="J29" s="128"/>
      <c r="K29" s="128"/>
    </row>
    <row r="30" spans="1:11" ht="12.45" customHeight="1" x14ac:dyDescent="0.25">
      <c r="A30" s="17"/>
      <c r="B30" s="30"/>
      <c r="C30" s="88"/>
      <c r="D30" s="88"/>
      <c r="E30" s="88"/>
      <c r="F30" s="17"/>
      <c r="H30" s="16"/>
      <c r="I30" s="128"/>
      <c r="J30" s="128"/>
      <c r="K30" s="128"/>
    </row>
    <row r="31" spans="1:11" ht="12.45" customHeight="1" x14ac:dyDescent="0.25">
      <c r="A31" s="17"/>
      <c r="B31" s="30" t="s">
        <v>80</v>
      </c>
      <c r="C31" s="88">
        <v>3471.221</v>
      </c>
      <c r="D31" s="88">
        <v>2742.8440000000001</v>
      </c>
      <c r="E31" s="88">
        <v>6214.0649999999996</v>
      </c>
      <c r="F31" s="17"/>
      <c r="H31" s="16"/>
      <c r="I31" s="128"/>
      <c r="J31" s="128"/>
      <c r="K31" s="128"/>
    </row>
    <row r="32" spans="1:11" ht="12.45" customHeight="1" x14ac:dyDescent="0.25">
      <c r="A32" s="17"/>
      <c r="B32" s="30"/>
      <c r="C32" s="88"/>
      <c r="D32" s="88"/>
      <c r="E32" s="88"/>
      <c r="F32" s="17"/>
      <c r="H32" s="16"/>
      <c r="I32" s="128"/>
      <c r="J32" s="128"/>
      <c r="K32" s="128"/>
    </row>
    <row r="33" spans="1:11" ht="12.45" customHeight="1" x14ac:dyDescent="0.25">
      <c r="A33" s="17"/>
      <c r="B33" s="30"/>
      <c r="C33" s="88"/>
      <c r="D33" s="88"/>
      <c r="E33" s="88"/>
      <c r="F33" s="17"/>
      <c r="H33" s="16"/>
      <c r="I33" s="128"/>
      <c r="J33" s="128"/>
      <c r="K33" s="128"/>
    </row>
    <row r="34" spans="1:11" ht="12.45" customHeight="1" x14ac:dyDescent="0.25">
      <c r="A34" s="30" t="s">
        <v>84</v>
      </c>
      <c r="B34" s="30" t="s">
        <v>99</v>
      </c>
      <c r="C34" s="40"/>
      <c r="D34" s="40"/>
      <c r="E34" s="40"/>
      <c r="F34" s="17"/>
      <c r="H34" s="16"/>
      <c r="I34" s="128"/>
      <c r="J34" s="128"/>
      <c r="K34" s="128"/>
    </row>
    <row r="35" spans="1:11" ht="12.45" customHeight="1" x14ac:dyDescent="0.25">
      <c r="A35" s="17"/>
      <c r="B35" s="39" t="s">
        <v>83</v>
      </c>
      <c r="C35" s="40"/>
      <c r="D35" s="40"/>
      <c r="E35" s="40"/>
      <c r="F35" s="17"/>
      <c r="H35" s="16"/>
      <c r="I35" s="128"/>
      <c r="J35" s="128"/>
      <c r="K35" s="128"/>
    </row>
    <row r="36" spans="1:11" ht="12.45" customHeight="1" x14ac:dyDescent="0.25">
      <c r="A36" s="17"/>
      <c r="B36" s="39"/>
      <c r="C36" s="40"/>
      <c r="D36" s="40"/>
      <c r="E36" s="40"/>
      <c r="F36" s="17"/>
      <c r="H36" s="16"/>
      <c r="I36" s="128"/>
      <c r="J36" s="128"/>
      <c r="K36" s="128"/>
    </row>
    <row r="37" spans="1:11" ht="12.45" customHeight="1" x14ac:dyDescent="0.25">
      <c r="A37" s="17"/>
      <c r="B37" s="30" t="s">
        <v>77</v>
      </c>
      <c r="C37" s="88">
        <v>0</v>
      </c>
      <c r="D37" s="88">
        <v>0</v>
      </c>
      <c r="E37" s="88">
        <v>0</v>
      </c>
      <c r="F37" s="41" t="s">
        <v>85</v>
      </c>
      <c r="G37" s="9"/>
      <c r="H37" s="16"/>
      <c r="I37" s="128"/>
      <c r="J37" s="128"/>
      <c r="K37" s="128"/>
    </row>
    <row r="38" spans="1:11" ht="12.45" customHeight="1" x14ac:dyDescent="0.25">
      <c r="A38" s="17"/>
      <c r="B38" s="30"/>
      <c r="C38" s="88"/>
      <c r="D38" s="88"/>
      <c r="E38" s="88"/>
      <c r="F38" s="41"/>
      <c r="G38" s="9"/>
      <c r="H38" s="16"/>
      <c r="I38" s="128"/>
      <c r="J38" s="128"/>
      <c r="K38" s="128"/>
    </row>
    <row r="39" spans="1:11" ht="12.45" customHeight="1" x14ac:dyDescent="0.25">
      <c r="A39" s="17"/>
      <c r="B39" s="30" t="s">
        <v>78</v>
      </c>
      <c r="C39" s="88">
        <v>6108.7</v>
      </c>
      <c r="D39" s="88">
        <v>1129.1410000000001</v>
      </c>
      <c r="E39" s="88">
        <v>7237.8410000000003</v>
      </c>
      <c r="F39" s="17"/>
      <c r="H39" s="16"/>
      <c r="I39" s="128"/>
      <c r="J39" s="128"/>
      <c r="K39" s="128"/>
    </row>
    <row r="40" spans="1:11" ht="12.45" customHeight="1" x14ac:dyDescent="0.25">
      <c r="A40" s="17"/>
      <c r="B40" s="30"/>
      <c r="C40" s="88"/>
      <c r="D40" s="88"/>
      <c r="E40" s="88"/>
      <c r="F40" s="17"/>
      <c r="H40" s="16"/>
      <c r="I40" s="128"/>
      <c r="J40" s="128"/>
      <c r="K40" s="128"/>
    </row>
    <row r="41" spans="1:11" ht="12.45" customHeight="1" x14ac:dyDescent="0.25">
      <c r="A41" s="17"/>
      <c r="B41" s="30" t="s">
        <v>79</v>
      </c>
      <c r="C41" s="88">
        <v>0</v>
      </c>
      <c r="D41" s="88">
        <v>429.42399999999998</v>
      </c>
      <c r="E41" s="88">
        <v>429.42399999999998</v>
      </c>
      <c r="F41" s="17"/>
      <c r="H41" s="16"/>
      <c r="I41" s="128"/>
      <c r="J41" s="128"/>
      <c r="K41" s="128"/>
    </row>
    <row r="42" spans="1:11" ht="12.45" customHeight="1" x14ac:dyDescent="0.25">
      <c r="A42" s="17"/>
      <c r="B42" s="30"/>
      <c r="C42" s="88"/>
      <c r="D42" s="88"/>
      <c r="E42" s="88"/>
      <c r="F42" s="17"/>
      <c r="H42" s="16"/>
      <c r="I42" s="128"/>
      <c r="J42" s="128"/>
      <c r="K42" s="128"/>
    </row>
    <row r="43" spans="1:11" ht="12.45" customHeight="1" x14ac:dyDescent="0.25">
      <c r="A43" s="17"/>
      <c r="B43" s="30" t="s">
        <v>80</v>
      </c>
      <c r="C43" s="88">
        <v>6108.7</v>
      </c>
      <c r="D43" s="88">
        <v>1558.5650000000001</v>
      </c>
      <c r="E43" s="88">
        <v>7667.2650000000003</v>
      </c>
      <c r="F43" s="17"/>
      <c r="H43" s="16"/>
      <c r="I43" s="128"/>
      <c r="J43" s="128"/>
      <c r="K43" s="128"/>
    </row>
    <row r="44" spans="1:11" ht="12.45" customHeight="1" x14ac:dyDescent="0.25">
      <c r="A44" s="17"/>
      <c r="B44" s="17"/>
      <c r="C44" s="17"/>
      <c r="D44" s="17"/>
      <c r="E44" s="17"/>
      <c r="F44" s="17"/>
      <c r="H44" s="2"/>
    </row>
    <row r="45" spans="1:11" ht="12.45" customHeight="1" x14ac:dyDescent="0.25">
      <c r="A45" s="17"/>
      <c r="B45" s="17"/>
      <c r="C45" s="17"/>
      <c r="D45" s="17"/>
      <c r="E45" s="17"/>
      <c r="F45" s="17"/>
      <c r="H45" s="2"/>
    </row>
    <row r="46" spans="1:11" ht="12.45" customHeight="1" x14ac:dyDescent="0.25">
      <c r="A46" s="17"/>
      <c r="B46" s="17"/>
      <c r="C46" s="31"/>
      <c r="D46" s="31"/>
      <c r="E46" s="31"/>
      <c r="F46" s="17"/>
    </row>
    <row r="47" spans="1:11" ht="12.45" customHeight="1" x14ac:dyDescent="0.25">
      <c r="A47" s="30" t="s">
        <v>33</v>
      </c>
      <c r="B47" s="17"/>
      <c r="C47" s="17"/>
      <c r="D47" s="17"/>
      <c r="E47" s="17"/>
      <c r="F47" s="17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tabSelected="1" zoomScale="80" zoomScaleNormal="100" workbookViewId="0">
      <selection activeCell="C13" sqref="C13"/>
    </sheetView>
  </sheetViews>
  <sheetFormatPr defaultColWidth="11" defaultRowHeight="15.85" x14ac:dyDescent="0.25"/>
  <cols>
    <col min="1" max="1" width="4.125" style="54" customWidth="1"/>
    <col min="2" max="2" width="45.625" style="54" customWidth="1"/>
    <col min="3" max="3" width="18.625" style="54" customWidth="1"/>
    <col min="4" max="4" width="18.125" style="54" customWidth="1"/>
    <col min="5" max="5" width="17.25" style="54" customWidth="1"/>
    <col min="6" max="6" width="1.875" style="54" customWidth="1"/>
    <col min="7" max="7" width="4.375" style="55" customWidth="1"/>
    <col min="8" max="8" width="4.75" style="54" customWidth="1"/>
    <col min="9" max="9" width="4.125" style="54" customWidth="1"/>
    <col min="10" max="10" width="4.125" style="54" hidden="1" customWidth="1"/>
    <col min="11" max="13" width="11.375" style="54" hidden="1" customWidth="1"/>
    <col min="14" max="14" width="5.625" style="54" customWidth="1"/>
    <col min="15" max="15" width="0.125" style="54" customWidth="1"/>
    <col min="16" max="20" width="11.375" style="54" customWidth="1"/>
    <col min="21" max="21" width="2.25" style="54" customWidth="1"/>
    <col min="22" max="22" width="12.375" style="54" customWidth="1"/>
    <col min="23" max="23" width="2.625" style="54" customWidth="1"/>
    <col min="24" max="28" width="11" style="54" customWidth="1"/>
    <col min="29" max="16384" width="11" style="54"/>
  </cols>
  <sheetData>
    <row r="1" spans="1:30" ht="18" customHeight="1" x14ac:dyDescent="0.25">
      <c r="X1" s="3"/>
      <c r="Y1" s="3"/>
      <c r="Z1" s="3"/>
      <c r="AA1" s="3"/>
    </row>
    <row r="2" spans="1:30" s="13" customFormat="1" ht="18" x14ac:dyDescent="0.3">
      <c r="A2" s="185" t="s">
        <v>145</v>
      </c>
      <c r="B2" s="185"/>
      <c r="C2" s="185"/>
      <c r="D2" s="185"/>
      <c r="E2" s="185"/>
      <c r="F2" s="185"/>
      <c r="H2" s="13" t="s">
        <v>129</v>
      </c>
    </row>
    <row r="3" spans="1:30" ht="14.95" customHeight="1" x14ac:dyDescent="0.25">
      <c r="A3" s="186" t="str">
        <f>'Table 1F Monmarket'!A3</f>
        <v>(As at end of November 2017)</v>
      </c>
      <c r="B3" s="186"/>
      <c r="C3" s="186"/>
      <c r="D3" s="186"/>
      <c r="E3" s="186"/>
      <c r="F3" s="186"/>
      <c r="G3" s="58"/>
      <c r="U3" s="57"/>
      <c r="X3" s="3"/>
      <c r="Y3" s="3"/>
      <c r="Z3" s="3"/>
      <c r="AA3" s="3"/>
      <c r="AC3" s="57"/>
    </row>
    <row r="4" spans="1:30" ht="16.600000000000001" customHeight="1" x14ac:dyDescent="0.25">
      <c r="A4" s="68"/>
      <c r="B4" s="68"/>
      <c r="C4" s="68"/>
      <c r="D4" s="68"/>
      <c r="E4" s="184"/>
      <c r="F4" s="184"/>
      <c r="G4" s="58"/>
      <c r="U4" s="57"/>
      <c r="X4" s="3"/>
      <c r="Y4" s="3"/>
      <c r="Z4" s="3"/>
      <c r="AA4" s="3"/>
      <c r="AC4" s="57"/>
    </row>
    <row r="5" spans="1:30" x14ac:dyDescent="0.25">
      <c r="A5" s="83"/>
      <c r="C5" s="184"/>
      <c r="D5" s="184"/>
      <c r="E5" s="81" t="s">
        <v>34</v>
      </c>
      <c r="G5" s="54"/>
      <c r="U5" s="57"/>
      <c r="X5" s="110"/>
      <c r="Y5" s="110"/>
      <c r="Z5" s="110"/>
      <c r="AA5" s="110"/>
      <c r="AC5" s="57"/>
    </row>
    <row r="6" spans="1:30" x14ac:dyDescent="0.25">
      <c r="X6" s="110"/>
      <c r="Y6" s="110"/>
      <c r="Z6" s="110"/>
      <c r="AA6" s="110"/>
    </row>
    <row r="7" spans="1:30" x14ac:dyDescent="0.25">
      <c r="C7" s="79"/>
      <c r="D7" s="79" t="s">
        <v>35</v>
      </c>
      <c r="E7" s="183"/>
      <c r="F7" s="183"/>
      <c r="G7" s="60"/>
      <c r="X7" s="110"/>
      <c r="Y7" s="110"/>
      <c r="Z7" s="110"/>
      <c r="AA7" s="110"/>
    </row>
    <row r="8" spans="1:30" s="68" customFormat="1" x14ac:dyDescent="0.25">
      <c r="A8" s="84" t="s">
        <v>134</v>
      </c>
      <c r="C8" s="78" t="s">
        <v>128</v>
      </c>
      <c r="D8" s="80" t="s">
        <v>37</v>
      </c>
      <c r="E8" s="82" t="s">
        <v>38</v>
      </c>
      <c r="F8" s="54"/>
      <c r="G8" s="58"/>
      <c r="X8" s="111"/>
      <c r="Y8" s="111"/>
      <c r="Z8" s="111"/>
      <c r="AA8" s="111"/>
    </row>
    <row r="9" spans="1:30" x14ac:dyDescent="0.25"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  <c r="V9" s="62"/>
      <c r="W9" s="62"/>
      <c r="X9" s="110"/>
      <c r="Y9" s="110"/>
      <c r="Z9" s="110"/>
      <c r="AA9" s="110"/>
      <c r="AB9" s="63"/>
      <c r="AC9" s="63"/>
      <c r="AD9" s="63"/>
    </row>
    <row r="10" spans="1:30" x14ac:dyDescent="0.25">
      <c r="A10" s="72" t="s">
        <v>102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62"/>
      <c r="W10" s="62"/>
      <c r="X10" s="110"/>
      <c r="Y10" s="110"/>
      <c r="Z10" s="110"/>
      <c r="AA10" s="110"/>
      <c r="AB10" s="63"/>
      <c r="AC10" s="63"/>
      <c r="AD10" s="63"/>
    </row>
    <row r="11" spans="1:30" x14ac:dyDescent="0.25"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V11" s="62"/>
      <c r="W11" s="62"/>
      <c r="AB11" s="63"/>
      <c r="AC11" s="63"/>
      <c r="AD11" s="63"/>
    </row>
    <row r="12" spans="1:30" x14ac:dyDescent="0.25">
      <c r="A12" s="73" t="s">
        <v>135</v>
      </c>
      <c r="C12" s="74">
        <f>K12</f>
        <v>493470.03499999997</v>
      </c>
      <c r="D12" s="74">
        <f>L12</f>
        <v>713424.83499999996</v>
      </c>
      <c r="E12" s="74">
        <f>M12</f>
        <v>1206894.8700000001</v>
      </c>
      <c r="F12" s="74"/>
      <c r="G12" s="64"/>
      <c r="H12" s="56"/>
      <c r="I12" s="56"/>
      <c r="J12" s="56"/>
      <c r="K12" s="61">
        <v>493470.03499999997</v>
      </c>
      <c r="L12" s="61">
        <v>713424.83499999996</v>
      </c>
      <c r="M12" s="61">
        <v>1206894.8700000001</v>
      </c>
      <c r="N12" s="61"/>
      <c r="O12" s="61"/>
      <c r="P12" s="61"/>
      <c r="Q12" s="61"/>
      <c r="R12" s="61"/>
      <c r="S12" s="61"/>
      <c r="T12" s="61"/>
      <c r="U12" s="62"/>
      <c r="V12" s="62"/>
      <c r="W12" s="62"/>
      <c r="X12" s="65"/>
      <c r="Y12" s="65"/>
      <c r="Z12" s="65"/>
      <c r="AB12" s="63"/>
      <c r="AC12" s="63"/>
      <c r="AD12" s="63"/>
    </row>
    <row r="13" spans="1:30" x14ac:dyDescent="0.25">
      <c r="B13" s="75" t="s">
        <v>103</v>
      </c>
      <c r="C13" s="74"/>
      <c r="D13" s="74"/>
      <c r="E13" s="74"/>
      <c r="F13" s="74"/>
      <c r="G13" s="64"/>
      <c r="H13" s="56"/>
      <c r="I13" s="56"/>
      <c r="J13" s="56"/>
      <c r="K13" s="61">
        <v>0</v>
      </c>
      <c r="L13" s="61">
        <v>0</v>
      </c>
      <c r="M13" s="61">
        <v>0</v>
      </c>
      <c r="N13" s="61"/>
      <c r="O13" s="61"/>
      <c r="P13" s="61"/>
      <c r="Q13" s="61"/>
      <c r="R13" s="61"/>
      <c r="S13" s="61"/>
      <c r="T13" s="61"/>
      <c r="U13" s="62"/>
      <c r="V13" s="62"/>
      <c r="W13" s="62"/>
      <c r="X13" s="65"/>
      <c r="Y13" s="65"/>
      <c r="Z13" s="65"/>
      <c r="AB13" s="63"/>
      <c r="AC13" s="63"/>
      <c r="AD13" s="63"/>
    </row>
    <row r="14" spans="1:30" x14ac:dyDescent="0.25">
      <c r="A14" s="75" t="s">
        <v>104</v>
      </c>
      <c r="C14" s="74">
        <f t="shared" ref="C14:E17" si="0">K14</f>
        <v>385084.22100000002</v>
      </c>
      <c r="D14" s="74">
        <f t="shared" si="0"/>
        <v>3658489.9</v>
      </c>
      <c r="E14" s="74">
        <f t="shared" si="0"/>
        <v>4043574.1209999998</v>
      </c>
      <c r="F14" s="74"/>
      <c r="G14" s="64"/>
      <c r="H14" s="56"/>
      <c r="I14" s="56"/>
      <c r="J14" s="56"/>
      <c r="K14" s="61">
        <v>385084.22100000002</v>
      </c>
      <c r="L14" s="61">
        <v>3658489.9</v>
      </c>
      <c r="M14" s="61">
        <v>4043574.1209999998</v>
      </c>
      <c r="N14" s="61"/>
      <c r="O14" s="61"/>
      <c r="P14" s="61"/>
      <c r="Q14" s="61"/>
      <c r="R14" s="61"/>
      <c r="S14" s="61"/>
      <c r="T14" s="61"/>
      <c r="U14" s="62"/>
      <c r="V14" s="62"/>
      <c r="W14" s="62"/>
      <c r="X14" s="65"/>
      <c r="Y14" s="65"/>
      <c r="Z14" s="65"/>
      <c r="AB14" s="63"/>
      <c r="AC14" s="63"/>
      <c r="AD14" s="63"/>
    </row>
    <row r="15" spans="1:30" x14ac:dyDescent="0.25">
      <c r="A15" s="75" t="s">
        <v>105</v>
      </c>
      <c r="C15" s="74">
        <f>K15</f>
        <v>6484795.1349999998</v>
      </c>
      <c r="D15" s="74">
        <f>L15</f>
        <v>6199522.3499999996</v>
      </c>
      <c r="E15" s="74">
        <f>M15</f>
        <v>12684317.484999999</v>
      </c>
      <c r="F15" s="74"/>
      <c r="G15" s="64"/>
      <c r="H15" s="56"/>
      <c r="I15" s="56"/>
      <c r="J15" s="56"/>
      <c r="K15" s="61">
        <v>6484795.1349999998</v>
      </c>
      <c r="L15" s="61">
        <v>6199522.3499999996</v>
      </c>
      <c r="M15" s="61">
        <v>12684317.484999999</v>
      </c>
      <c r="N15" s="61"/>
      <c r="O15" s="61"/>
      <c r="P15" s="61"/>
      <c r="Q15" s="61"/>
      <c r="R15" s="61"/>
      <c r="S15" s="61"/>
      <c r="T15" s="61"/>
      <c r="U15" s="62"/>
      <c r="V15" s="62"/>
      <c r="W15" s="62"/>
      <c r="X15" s="65"/>
      <c r="Y15" s="65"/>
      <c r="Z15" s="65"/>
      <c r="AB15" s="63"/>
      <c r="AC15" s="63"/>
      <c r="AD15" s="63"/>
    </row>
    <row r="16" spans="1:30" x14ac:dyDescent="0.25">
      <c r="A16" s="73" t="s">
        <v>106</v>
      </c>
      <c r="C16" s="74">
        <f t="shared" si="0"/>
        <v>250122.49</v>
      </c>
      <c r="D16" s="74">
        <f t="shared" si="0"/>
        <v>692050.81400000001</v>
      </c>
      <c r="E16" s="74">
        <f t="shared" si="0"/>
        <v>942173.304</v>
      </c>
      <c r="F16" s="74"/>
      <c r="G16" s="64"/>
      <c r="H16" s="56"/>
      <c r="I16" s="56"/>
      <c r="J16" s="56"/>
      <c r="K16" s="61">
        <v>250122.49</v>
      </c>
      <c r="L16" s="61">
        <v>692050.81400000001</v>
      </c>
      <c r="M16" s="61">
        <v>942173.304</v>
      </c>
      <c r="N16" s="61"/>
      <c r="O16" s="61"/>
      <c r="P16" s="61"/>
      <c r="Q16" s="61"/>
      <c r="R16" s="61"/>
      <c r="S16" s="61"/>
      <c r="T16" s="61"/>
      <c r="U16" s="62"/>
      <c r="V16" s="62"/>
      <c r="W16" s="62"/>
      <c r="X16" s="65"/>
      <c r="Y16" s="65"/>
      <c r="Z16" s="65"/>
      <c r="AB16" s="63"/>
      <c r="AC16" s="63"/>
      <c r="AD16" s="63"/>
    </row>
    <row r="17" spans="1:30" x14ac:dyDescent="0.25">
      <c r="A17" s="75" t="s">
        <v>107</v>
      </c>
      <c r="C17" s="74">
        <f t="shared" si="0"/>
        <v>19844.492999999999</v>
      </c>
      <c r="D17" s="74">
        <f t="shared" si="0"/>
        <v>489885.18300000002</v>
      </c>
      <c r="E17" s="74">
        <f t="shared" si="0"/>
        <v>509729.67599999998</v>
      </c>
      <c r="F17" s="74"/>
      <c r="G17" s="64"/>
      <c r="H17" s="56"/>
      <c r="I17" s="56"/>
      <c r="J17" s="56"/>
      <c r="K17" s="61">
        <v>19844.492999999999</v>
      </c>
      <c r="L17" s="61">
        <v>489885.18300000002</v>
      </c>
      <c r="M17" s="61">
        <v>509729.67599999998</v>
      </c>
      <c r="N17" s="61"/>
      <c r="O17" s="61"/>
      <c r="P17" s="61"/>
      <c r="Q17" s="61"/>
      <c r="R17" s="61"/>
      <c r="S17" s="61"/>
      <c r="T17" s="61"/>
      <c r="U17" s="62"/>
      <c r="V17" s="62"/>
      <c r="W17" s="62"/>
      <c r="X17" s="65"/>
      <c r="Y17" s="65"/>
      <c r="Z17" s="65"/>
      <c r="AB17" s="63"/>
      <c r="AC17" s="63"/>
      <c r="AD17" s="63"/>
    </row>
    <row r="18" spans="1:30" x14ac:dyDescent="0.25">
      <c r="A18" s="73" t="s">
        <v>108</v>
      </c>
      <c r="C18" s="74">
        <f>K18</f>
        <v>1600237.1880000001</v>
      </c>
      <c r="D18" s="74">
        <f>L18</f>
        <v>1520520.3330000001</v>
      </c>
      <c r="E18" s="74">
        <f>M18</f>
        <v>3120757.5210000002</v>
      </c>
      <c r="F18" s="74"/>
      <c r="G18" s="64"/>
      <c r="H18" s="56"/>
      <c r="I18" s="56"/>
      <c r="J18" s="56"/>
      <c r="K18" s="61">
        <v>1600237.1880000001</v>
      </c>
      <c r="L18" s="61">
        <v>1520520.3330000001</v>
      </c>
      <c r="M18" s="61">
        <v>3120757.5210000002</v>
      </c>
      <c r="N18" s="61"/>
      <c r="O18" s="61"/>
      <c r="P18" s="61"/>
      <c r="Q18" s="61"/>
      <c r="R18" s="61"/>
      <c r="S18" s="61"/>
      <c r="T18" s="61"/>
      <c r="U18" s="62"/>
      <c r="V18" s="62"/>
      <c r="W18" s="62"/>
      <c r="X18" s="65"/>
      <c r="Y18" s="65"/>
      <c r="Z18" s="65"/>
      <c r="AB18" s="63"/>
      <c r="AC18" s="63"/>
      <c r="AD18" s="63"/>
    </row>
    <row r="19" spans="1:30" x14ac:dyDescent="0.25">
      <c r="C19" s="74"/>
      <c r="D19" s="74"/>
      <c r="E19" s="74"/>
      <c r="F19" s="74"/>
      <c r="G19" s="64"/>
      <c r="H19" s="56"/>
      <c r="I19" s="56"/>
      <c r="J19" s="56"/>
      <c r="K19" s="61">
        <v>0</v>
      </c>
      <c r="L19" s="61">
        <v>0</v>
      </c>
      <c r="M19" s="61">
        <v>0</v>
      </c>
      <c r="N19" s="61"/>
      <c r="O19" s="61"/>
      <c r="P19" s="61"/>
      <c r="Q19" s="61"/>
      <c r="R19" s="61"/>
      <c r="S19" s="61"/>
      <c r="T19" s="61"/>
      <c r="U19" s="62"/>
      <c r="V19" s="62"/>
      <c r="W19" s="62"/>
      <c r="X19" s="65"/>
      <c r="Y19" s="65"/>
      <c r="Z19" s="65"/>
      <c r="AB19" s="63"/>
      <c r="AC19" s="63"/>
      <c r="AD19" s="63"/>
    </row>
    <row r="20" spans="1:30" x14ac:dyDescent="0.25">
      <c r="A20" s="72" t="s">
        <v>109</v>
      </c>
      <c r="B20" s="76"/>
      <c r="C20" s="74">
        <f>K20</f>
        <v>9233553.5620000008</v>
      </c>
      <c r="D20" s="74">
        <f>L20</f>
        <v>13273893.414999999</v>
      </c>
      <c r="E20" s="74">
        <f>M20</f>
        <v>22507446.977000002</v>
      </c>
      <c r="F20" s="74"/>
      <c r="G20" s="64"/>
      <c r="H20" s="56"/>
      <c r="I20" s="56"/>
      <c r="J20" s="56"/>
      <c r="K20" s="61">
        <v>9233553.5620000008</v>
      </c>
      <c r="L20" s="61">
        <v>13273893.414999999</v>
      </c>
      <c r="M20" s="61">
        <v>22507446.977000002</v>
      </c>
      <c r="N20" s="61"/>
      <c r="O20" s="61"/>
      <c r="P20" s="61"/>
      <c r="Q20" s="61"/>
      <c r="R20" s="61"/>
      <c r="S20" s="61"/>
      <c r="T20" s="61"/>
      <c r="U20" s="62"/>
      <c r="V20" s="62"/>
      <c r="W20" s="62"/>
      <c r="X20" s="65"/>
      <c r="Y20" s="65"/>
      <c r="Z20" s="65"/>
      <c r="AB20" s="63"/>
      <c r="AC20" s="63"/>
      <c r="AD20" s="63"/>
    </row>
    <row r="21" spans="1:30" x14ac:dyDescent="0.25">
      <c r="C21" s="77"/>
      <c r="D21" s="77"/>
      <c r="E21" s="77"/>
      <c r="F21" s="77"/>
      <c r="G21" s="64"/>
      <c r="H21" s="56"/>
      <c r="I21" s="56"/>
      <c r="J21" s="56"/>
      <c r="K21" s="61">
        <v>0</v>
      </c>
      <c r="L21" s="61">
        <v>0</v>
      </c>
      <c r="M21" s="61">
        <v>0</v>
      </c>
      <c r="N21" s="61"/>
      <c r="O21" s="61"/>
      <c r="P21" s="61"/>
      <c r="Q21" s="61"/>
      <c r="R21" s="61"/>
      <c r="S21" s="61"/>
      <c r="T21" s="61"/>
      <c r="U21" s="62"/>
      <c r="V21" s="62"/>
      <c r="W21" s="62"/>
      <c r="X21" s="65"/>
      <c r="Y21" s="65"/>
      <c r="Z21" s="65"/>
      <c r="AB21" s="63"/>
      <c r="AC21" s="63"/>
      <c r="AD21" s="63"/>
    </row>
    <row r="22" spans="1:30" x14ac:dyDescent="0.25">
      <c r="A22" s="73" t="s">
        <v>85</v>
      </c>
      <c r="C22" s="77"/>
      <c r="D22" s="77"/>
      <c r="E22" s="77"/>
      <c r="F22" s="77"/>
      <c r="G22" s="64"/>
      <c r="H22" s="56"/>
      <c r="I22" s="56"/>
      <c r="J22" s="56"/>
      <c r="K22" s="61">
        <v>0</v>
      </c>
      <c r="L22" s="61">
        <v>0</v>
      </c>
      <c r="M22" s="61">
        <v>0</v>
      </c>
      <c r="N22" s="61"/>
      <c r="O22" s="61"/>
      <c r="P22" s="61"/>
      <c r="Q22" s="61"/>
      <c r="R22" s="61"/>
      <c r="S22" s="61"/>
      <c r="T22" s="61"/>
      <c r="U22" s="62"/>
      <c r="V22" s="62"/>
      <c r="W22" s="62"/>
      <c r="X22" s="65"/>
      <c r="Y22" s="65"/>
      <c r="Z22" s="65"/>
      <c r="AB22" s="63"/>
      <c r="AC22" s="63"/>
      <c r="AD22" s="63"/>
    </row>
    <row r="23" spans="1:30" x14ac:dyDescent="0.25">
      <c r="A23" s="72" t="s">
        <v>110</v>
      </c>
      <c r="C23" s="77"/>
      <c r="D23" s="77"/>
      <c r="E23" s="77"/>
      <c r="F23" s="77"/>
      <c r="G23" s="64"/>
      <c r="H23" s="56"/>
      <c r="I23" s="56"/>
      <c r="J23" s="56"/>
      <c r="K23" s="61">
        <v>0</v>
      </c>
      <c r="L23" s="61">
        <v>0</v>
      </c>
      <c r="M23" s="61">
        <v>0</v>
      </c>
      <c r="N23" s="61"/>
      <c r="O23" s="61"/>
      <c r="P23" s="61"/>
      <c r="Q23" s="61"/>
      <c r="R23" s="61"/>
      <c r="S23" s="61"/>
      <c r="T23" s="61"/>
      <c r="U23" s="62"/>
      <c r="V23" s="62"/>
      <c r="W23" s="62"/>
      <c r="X23" s="65"/>
      <c r="Y23" s="65"/>
      <c r="Z23" s="65"/>
      <c r="AB23" s="63"/>
      <c r="AC23" s="63"/>
      <c r="AD23" s="63"/>
    </row>
    <row r="24" spans="1:30" x14ac:dyDescent="0.25">
      <c r="C24" s="77"/>
      <c r="D24" s="77"/>
      <c r="E24" s="77"/>
      <c r="F24" s="77"/>
      <c r="G24" s="64"/>
      <c r="H24" s="56"/>
      <c r="I24" s="56"/>
      <c r="J24" s="56"/>
      <c r="K24" s="61">
        <v>0</v>
      </c>
      <c r="L24" s="61">
        <v>0</v>
      </c>
      <c r="M24" s="61">
        <v>0</v>
      </c>
      <c r="N24" s="61"/>
      <c r="O24" s="61"/>
      <c r="P24" s="61"/>
      <c r="Q24" s="61"/>
      <c r="R24" s="61"/>
      <c r="S24" s="61"/>
      <c r="T24" s="61"/>
      <c r="U24" s="62"/>
      <c r="V24" s="62"/>
      <c r="W24" s="62"/>
      <c r="X24" s="65"/>
      <c r="Y24" s="65"/>
      <c r="Z24" s="65"/>
      <c r="AB24" s="63"/>
      <c r="AC24" s="63"/>
      <c r="AD24" s="63"/>
    </row>
    <row r="25" spans="1:30" x14ac:dyDescent="0.25">
      <c r="A25" s="75" t="s">
        <v>111</v>
      </c>
      <c r="C25" s="74">
        <f t="shared" ref="C25:E26" si="1">K25</f>
        <v>19838.921999999999</v>
      </c>
      <c r="D25" s="74">
        <f t="shared" si="1"/>
        <v>14216.914000000001</v>
      </c>
      <c r="E25" s="74">
        <f t="shared" si="1"/>
        <v>34055.836000000003</v>
      </c>
      <c r="F25" s="74"/>
      <c r="G25" s="64"/>
      <c r="H25" s="56"/>
      <c r="I25" s="56"/>
      <c r="J25" s="56"/>
      <c r="K25" s="61">
        <v>19838.921999999999</v>
      </c>
      <c r="L25" s="61">
        <v>14216.914000000001</v>
      </c>
      <c r="M25" s="61">
        <v>34055.836000000003</v>
      </c>
      <c r="N25" s="61"/>
      <c r="O25" s="61"/>
      <c r="P25" s="61"/>
      <c r="Q25" s="61"/>
      <c r="R25" s="61"/>
      <c r="S25" s="61"/>
      <c r="T25" s="61"/>
      <c r="U25" s="62"/>
      <c r="V25" s="62"/>
      <c r="W25" s="62"/>
      <c r="X25" s="65"/>
      <c r="Y25" s="65"/>
      <c r="Z25" s="65"/>
      <c r="AB25" s="63"/>
      <c r="AC25" s="63"/>
      <c r="AD25" s="63"/>
    </row>
    <row r="26" spans="1:30" x14ac:dyDescent="0.25">
      <c r="A26" s="73" t="s">
        <v>136</v>
      </c>
      <c r="C26" s="74">
        <f t="shared" si="1"/>
        <v>359923.10499999998</v>
      </c>
      <c r="D26" s="74">
        <f t="shared" si="1"/>
        <v>665394.43799999997</v>
      </c>
      <c r="E26" s="74">
        <f t="shared" si="1"/>
        <v>1025317.5429999999</v>
      </c>
      <c r="F26" s="74"/>
      <c r="G26" s="64"/>
      <c r="H26" s="56"/>
      <c r="I26" s="56"/>
      <c r="J26" s="56"/>
      <c r="K26" s="61">
        <v>359923.10499999998</v>
      </c>
      <c r="L26" s="61">
        <v>665394.43799999997</v>
      </c>
      <c r="M26" s="61">
        <v>1025317.5429999999</v>
      </c>
      <c r="N26" s="61"/>
      <c r="O26" s="61"/>
      <c r="P26" s="61"/>
      <c r="Q26" s="61"/>
      <c r="R26" s="61"/>
      <c r="S26" s="61"/>
      <c r="T26" s="61"/>
      <c r="U26" s="62"/>
      <c r="V26" s="62"/>
      <c r="W26" s="62"/>
      <c r="X26" s="65"/>
      <c r="Y26" s="65"/>
      <c r="Z26" s="65"/>
      <c r="AB26" s="63"/>
      <c r="AC26" s="63"/>
      <c r="AD26" s="63"/>
    </row>
    <row r="27" spans="1:30" x14ac:dyDescent="0.25">
      <c r="B27" s="75" t="s">
        <v>103</v>
      </c>
      <c r="C27" s="77"/>
      <c r="D27" s="77"/>
      <c r="E27" s="77"/>
      <c r="F27" s="77"/>
      <c r="G27" s="64"/>
      <c r="H27" s="56"/>
      <c r="I27" s="56"/>
      <c r="J27" s="56"/>
      <c r="K27" s="61">
        <v>0</v>
      </c>
      <c r="L27" s="61">
        <v>0</v>
      </c>
      <c r="M27" s="61">
        <v>0</v>
      </c>
      <c r="N27" s="61"/>
      <c r="O27" s="61"/>
      <c r="P27" s="61"/>
      <c r="Q27" s="61"/>
      <c r="R27" s="61"/>
      <c r="S27" s="61"/>
      <c r="T27" s="61"/>
      <c r="U27" s="62"/>
      <c r="V27" s="62"/>
      <c r="W27" s="62"/>
      <c r="X27" s="65"/>
      <c r="Y27" s="65"/>
      <c r="Z27" s="65"/>
      <c r="AB27" s="63"/>
      <c r="AC27" s="63"/>
      <c r="AD27" s="63"/>
    </row>
    <row r="28" spans="1:30" x14ac:dyDescent="0.25">
      <c r="A28" s="75" t="s">
        <v>112</v>
      </c>
      <c r="C28" s="74">
        <f t="shared" ref="C28:C35" si="2">K28</f>
        <v>325670.00900000002</v>
      </c>
      <c r="D28" s="74">
        <f t="shared" ref="D28:D35" si="3">L28</f>
        <v>4477720.8329999996</v>
      </c>
      <c r="E28" s="74">
        <f t="shared" ref="E28:E35" si="4">M28</f>
        <v>4803390.8420000002</v>
      </c>
      <c r="F28" s="74"/>
      <c r="G28" s="64"/>
      <c r="H28" s="56"/>
      <c r="I28" s="56"/>
      <c r="J28" s="56"/>
      <c r="K28" s="61">
        <v>325670.00900000002</v>
      </c>
      <c r="L28" s="61">
        <v>4477720.8329999996</v>
      </c>
      <c r="M28" s="61">
        <v>4803390.8420000002</v>
      </c>
      <c r="N28" s="61"/>
      <c r="O28" s="61"/>
      <c r="P28" s="61"/>
      <c r="Q28" s="61"/>
      <c r="R28" s="61"/>
      <c r="S28" s="61"/>
      <c r="T28" s="61"/>
      <c r="U28" s="62"/>
      <c r="V28" s="62"/>
      <c r="W28" s="62"/>
      <c r="X28" s="65"/>
      <c r="Y28" s="65"/>
      <c r="Z28" s="65"/>
      <c r="AB28" s="63"/>
      <c r="AC28" s="63"/>
      <c r="AD28" s="63"/>
    </row>
    <row r="29" spans="1:30" x14ac:dyDescent="0.25">
      <c r="A29" s="75" t="s">
        <v>113</v>
      </c>
      <c r="C29" s="74">
        <f t="shared" si="2"/>
        <v>5254805.3909999998</v>
      </c>
      <c r="D29" s="74">
        <f t="shared" si="3"/>
        <v>3949854.9369999999</v>
      </c>
      <c r="E29" s="74">
        <f t="shared" si="4"/>
        <v>9204660.3279999997</v>
      </c>
      <c r="F29" s="74"/>
      <c r="G29" s="64"/>
      <c r="H29" s="56"/>
      <c r="I29" s="56"/>
      <c r="J29" s="56"/>
      <c r="K29" s="61">
        <v>5254805.3909999998</v>
      </c>
      <c r="L29" s="61">
        <v>3949854.9369999999</v>
      </c>
      <c r="M29" s="61">
        <v>9204660.3279999997</v>
      </c>
      <c r="N29" s="61"/>
      <c r="O29" s="61"/>
      <c r="P29" s="61"/>
      <c r="Q29" s="61"/>
      <c r="R29" s="61"/>
      <c r="S29" s="61"/>
      <c r="T29" s="61"/>
      <c r="U29" s="62"/>
      <c r="V29" s="62"/>
      <c r="W29" s="62"/>
      <c r="X29" s="65"/>
      <c r="Y29" s="65"/>
      <c r="Z29" s="65"/>
      <c r="AB29" s="63"/>
      <c r="AC29" s="63"/>
      <c r="AD29" s="63"/>
    </row>
    <row r="30" spans="1:30" x14ac:dyDescent="0.25">
      <c r="A30" s="73" t="s">
        <v>114</v>
      </c>
      <c r="C30" s="74">
        <f t="shared" si="2"/>
        <v>193638.83199999999</v>
      </c>
      <c r="D30" s="74">
        <f t="shared" si="3"/>
        <v>402909.76400000002</v>
      </c>
      <c r="E30" s="74">
        <f t="shared" si="4"/>
        <v>596548.59600000002</v>
      </c>
      <c r="F30" s="74"/>
      <c r="G30" s="64"/>
      <c r="H30" s="56"/>
      <c r="I30" s="56"/>
      <c r="J30" s="56"/>
      <c r="K30" s="61">
        <v>193638.83199999999</v>
      </c>
      <c r="L30" s="61">
        <v>402909.76400000002</v>
      </c>
      <c r="M30" s="61">
        <v>596548.59600000002</v>
      </c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5"/>
      <c r="Y30" s="65"/>
      <c r="Z30" s="65"/>
      <c r="AB30" s="63"/>
      <c r="AC30" s="63"/>
      <c r="AD30" s="63"/>
    </row>
    <row r="31" spans="1:30" x14ac:dyDescent="0.25">
      <c r="B31" s="73" t="s">
        <v>115</v>
      </c>
      <c r="C31" s="74">
        <f t="shared" si="2"/>
        <v>154779.84099999999</v>
      </c>
      <c r="D31" s="130">
        <f t="shared" si="3"/>
        <v>181121.734</v>
      </c>
      <c r="E31" s="130">
        <f t="shared" si="4"/>
        <v>335901.57500000001</v>
      </c>
      <c r="F31" s="74"/>
      <c r="G31" s="64"/>
      <c r="H31" s="56"/>
      <c r="I31" s="56"/>
      <c r="J31" s="56"/>
      <c r="K31" s="61">
        <v>154779.84099999999</v>
      </c>
      <c r="L31" s="61">
        <v>181121.734</v>
      </c>
      <c r="M31" s="61">
        <v>335901.57500000001</v>
      </c>
      <c r="N31" s="61"/>
      <c r="O31" s="61"/>
      <c r="P31" s="61"/>
      <c r="Q31" s="61"/>
      <c r="R31" s="61"/>
      <c r="S31" s="61"/>
      <c r="T31" s="61"/>
      <c r="U31" s="62"/>
      <c r="V31" s="62"/>
      <c r="W31" s="62"/>
      <c r="X31" s="65"/>
      <c r="Y31" s="65"/>
      <c r="Z31" s="65"/>
      <c r="AB31" s="63"/>
      <c r="AC31" s="63"/>
      <c r="AD31" s="63"/>
    </row>
    <row r="32" spans="1:30" x14ac:dyDescent="0.25">
      <c r="B32" s="73" t="s">
        <v>116</v>
      </c>
      <c r="C32" s="95">
        <f t="shared" si="2"/>
        <v>0</v>
      </c>
      <c r="D32" s="131">
        <f t="shared" si="3"/>
        <v>0</v>
      </c>
      <c r="E32" s="131">
        <f t="shared" si="4"/>
        <v>0</v>
      </c>
      <c r="F32" s="74"/>
      <c r="G32" s="64"/>
      <c r="H32" s="56"/>
      <c r="I32" s="56"/>
      <c r="J32" s="56"/>
      <c r="K32" s="61">
        <v>0</v>
      </c>
      <c r="L32" s="61">
        <v>0</v>
      </c>
      <c r="M32" s="61">
        <v>0</v>
      </c>
      <c r="N32" s="61"/>
      <c r="O32" s="61"/>
      <c r="P32" s="61"/>
      <c r="Q32" s="61"/>
      <c r="R32" s="61"/>
      <c r="S32" s="61"/>
      <c r="T32" s="61"/>
      <c r="U32" s="62"/>
      <c r="V32" s="62"/>
      <c r="W32" s="62"/>
      <c r="X32" s="65"/>
      <c r="Y32" s="65"/>
      <c r="Z32" s="65"/>
      <c r="AB32" s="63"/>
      <c r="AC32" s="63"/>
      <c r="AD32" s="63"/>
    </row>
    <row r="33" spans="1:30" x14ac:dyDescent="0.25">
      <c r="B33" s="73" t="s">
        <v>117</v>
      </c>
      <c r="C33" s="95">
        <f t="shared" si="2"/>
        <v>0</v>
      </c>
      <c r="D33" s="95">
        <f t="shared" si="3"/>
        <v>0</v>
      </c>
      <c r="E33" s="95">
        <f t="shared" si="4"/>
        <v>0</v>
      </c>
      <c r="F33" s="74"/>
      <c r="G33" s="64"/>
      <c r="H33" s="56"/>
      <c r="I33" s="56"/>
      <c r="J33" s="56"/>
      <c r="K33" s="61">
        <v>0</v>
      </c>
      <c r="L33" s="61">
        <v>0</v>
      </c>
      <c r="M33" s="61">
        <v>0</v>
      </c>
      <c r="N33" s="61"/>
      <c r="O33" s="61"/>
      <c r="P33" s="61"/>
      <c r="Q33" s="61"/>
      <c r="R33" s="61"/>
      <c r="S33" s="61"/>
      <c r="T33" s="61"/>
      <c r="U33" s="62"/>
      <c r="V33" s="62"/>
      <c r="W33" s="62"/>
      <c r="X33" s="65"/>
      <c r="Y33" s="65"/>
      <c r="Z33" s="65"/>
      <c r="AB33" s="63"/>
      <c r="AC33" s="63"/>
      <c r="AD33" s="63"/>
    </row>
    <row r="34" spans="1:30" x14ac:dyDescent="0.25">
      <c r="B34" s="73" t="s">
        <v>118</v>
      </c>
      <c r="C34" s="74">
        <f t="shared" si="2"/>
        <v>38858.991000000002</v>
      </c>
      <c r="D34" s="74">
        <f t="shared" si="3"/>
        <v>221788.03</v>
      </c>
      <c r="E34" s="74">
        <f t="shared" si="4"/>
        <v>260647.02100000001</v>
      </c>
      <c r="F34" s="74"/>
      <c r="G34" s="64"/>
      <c r="H34" s="56"/>
      <c r="I34" s="56"/>
      <c r="J34" s="56"/>
      <c r="K34" s="61">
        <v>38858.991000000002</v>
      </c>
      <c r="L34" s="61">
        <v>221788.03</v>
      </c>
      <c r="M34" s="61">
        <v>260647.02100000001</v>
      </c>
      <c r="N34" s="61"/>
      <c r="O34" s="61"/>
      <c r="P34" s="61"/>
      <c r="Q34" s="61"/>
      <c r="R34" s="61"/>
      <c r="S34" s="61"/>
      <c r="T34" s="61"/>
      <c r="U34" s="62"/>
      <c r="V34" s="62"/>
      <c r="W34" s="62"/>
      <c r="X34" s="65"/>
      <c r="Y34" s="65"/>
      <c r="Z34" s="65"/>
      <c r="AB34" s="63"/>
      <c r="AC34" s="63"/>
      <c r="AD34" s="63"/>
    </row>
    <row r="35" spans="1:30" x14ac:dyDescent="0.25">
      <c r="A35" s="75" t="s">
        <v>119</v>
      </c>
      <c r="C35" s="74">
        <f t="shared" si="2"/>
        <v>1297813.855</v>
      </c>
      <c r="D35" s="74">
        <f t="shared" si="3"/>
        <v>3030448.5809999998</v>
      </c>
      <c r="E35" s="74">
        <f t="shared" si="4"/>
        <v>4328262.4359999998</v>
      </c>
      <c r="F35" s="74"/>
      <c r="G35" s="64"/>
      <c r="H35" s="56"/>
      <c r="I35" s="56"/>
      <c r="J35" s="56"/>
      <c r="K35" s="61">
        <v>1297813.855</v>
      </c>
      <c r="L35" s="61">
        <v>3030448.5809999998</v>
      </c>
      <c r="M35" s="61">
        <v>4328262.4359999998</v>
      </c>
      <c r="N35" s="61"/>
      <c r="O35" s="61"/>
      <c r="P35" s="61"/>
      <c r="Q35" s="61"/>
      <c r="R35" s="61"/>
      <c r="S35" s="61"/>
      <c r="T35" s="61"/>
      <c r="U35" s="62"/>
      <c r="V35" s="62"/>
      <c r="W35" s="62"/>
      <c r="X35" s="65"/>
      <c r="Y35" s="65"/>
      <c r="Z35" s="65"/>
      <c r="AB35" s="63"/>
      <c r="AC35" s="63"/>
      <c r="AD35" s="63"/>
    </row>
    <row r="36" spans="1:30" x14ac:dyDescent="0.25">
      <c r="A36" s="75"/>
      <c r="C36" s="77"/>
      <c r="D36" s="77"/>
      <c r="E36" s="77"/>
      <c r="F36" s="77"/>
      <c r="G36" s="64"/>
      <c r="H36" s="56"/>
      <c r="I36" s="56"/>
      <c r="J36" s="56"/>
      <c r="K36" s="61">
        <v>0</v>
      </c>
      <c r="L36" s="61">
        <v>0</v>
      </c>
      <c r="M36" s="61">
        <v>0</v>
      </c>
      <c r="N36" s="61"/>
      <c r="O36" s="61"/>
      <c r="P36" s="61"/>
      <c r="Q36" s="61"/>
      <c r="R36" s="61"/>
      <c r="S36" s="61"/>
      <c r="T36" s="61"/>
      <c r="U36" s="62"/>
      <c r="V36" s="62"/>
      <c r="W36" s="62"/>
      <c r="X36" s="65"/>
      <c r="Y36" s="65"/>
      <c r="Z36" s="65"/>
      <c r="AB36" s="63"/>
      <c r="AC36" s="63"/>
      <c r="AD36" s="63"/>
    </row>
    <row r="37" spans="1:30" x14ac:dyDescent="0.25">
      <c r="B37" s="73" t="s">
        <v>120</v>
      </c>
      <c r="C37" s="74">
        <f t="shared" ref="C37:C43" si="5">K37</f>
        <v>21818.567999999999</v>
      </c>
      <c r="D37" s="74">
        <f t="shared" ref="D37:D43" si="6">L37</f>
        <v>486636.68400000001</v>
      </c>
      <c r="E37" s="74">
        <f t="shared" ref="E37:E43" si="7">M37</f>
        <v>508455.25199999998</v>
      </c>
      <c r="F37" s="74"/>
      <c r="G37" s="64"/>
      <c r="H37" s="56"/>
      <c r="I37" s="56"/>
      <c r="J37" s="56"/>
      <c r="K37" s="61">
        <v>21818.567999999999</v>
      </c>
      <c r="L37" s="61">
        <v>486636.68400000001</v>
      </c>
      <c r="M37" s="61">
        <v>508455.25199999998</v>
      </c>
      <c r="N37" s="61"/>
      <c r="O37" s="61"/>
      <c r="P37" s="61"/>
      <c r="Q37" s="61"/>
      <c r="R37" s="61"/>
      <c r="S37" s="61"/>
      <c r="T37" s="61"/>
      <c r="U37" s="62"/>
      <c r="V37" s="62"/>
      <c r="W37" s="62"/>
      <c r="X37" s="65"/>
      <c r="Y37" s="65"/>
      <c r="Z37" s="65"/>
      <c r="AB37" s="63"/>
      <c r="AC37" s="63"/>
      <c r="AD37" s="63"/>
    </row>
    <row r="38" spans="1:30" x14ac:dyDescent="0.25">
      <c r="B38" s="73" t="s">
        <v>121</v>
      </c>
      <c r="C38" s="74">
        <f t="shared" si="5"/>
        <v>25844.775000000001</v>
      </c>
      <c r="D38" s="74">
        <f t="shared" si="6"/>
        <v>325651.77500000002</v>
      </c>
      <c r="E38" s="74">
        <f t="shared" si="7"/>
        <v>351496.55</v>
      </c>
      <c r="F38" s="74"/>
      <c r="G38" s="64"/>
      <c r="H38" s="56"/>
      <c r="I38" s="56"/>
      <c r="J38" s="56"/>
      <c r="K38" s="61">
        <v>25844.775000000001</v>
      </c>
      <c r="L38" s="61">
        <v>325651.77500000002</v>
      </c>
      <c r="M38" s="61">
        <v>351496.55</v>
      </c>
      <c r="N38" s="61"/>
      <c r="O38" s="61"/>
      <c r="P38" s="61"/>
      <c r="Q38" s="61"/>
      <c r="R38" s="61"/>
      <c r="S38" s="61"/>
      <c r="T38" s="61"/>
      <c r="U38" s="62"/>
      <c r="V38" s="62"/>
      <c r="W38" s="62"/>
      <c r="X38" s="65"/>
      <c r="Y38" s="65"/>
      <c r="Z38" s="65"/>
      <c r="AB38" s="63"/>
      <c r="AC38" s="63"/>
      <c r="AD38" s="63"/>
    </row>
    <row r="39" spans="1:30" x14ac:dyDescent="0.25">
      <c r="B39" s="73" t="s">
        <v>122</v>
      </c>
      <c r="C39" s="74">
        <f t="shared" si="5"/>
        <v>1200239.831</v>
      </c>
      <c r="D39" s="74">
        <f t="shared" si="6"/>
        <v>850151.65300000005</v>
      </c>
      <c r="E39" s="74">
        <f t="shared" si="7"/>
        <v>2050391.4839999999</v>
      </c>
      <c r="F39" s="74"/>
      <c r="G39" s="64"/>
      <c r="H39" s="56"/>
      <c r="I39" s="56"/>
      <c r="J39" s="56"/>
      <c r="K39" s="61">
        <v>1200239.831</v>
      </c>
      <c r="L39" s="61">
        <v>850151.65300000005</v>
      </c>
      <c r="M39" s="61">
        <v>2050391.4839999999</v>
      </c>
      <c r="N39" s="61"/>
      <c r="O39" s="61"/>
      <c r="P39" s="61"/>
      <c r="Q39" s="61"/>
      <c r="R39" s="61"/>
      <c r="S39" s="61"/>
      <c r="T39" s="61"/>
      <c r="U39" s="62"/>
      <c r="V39" s="62"/>
      <c r="W39" s="62"/>
      <c r="X39" s="65"/>
      <c r="Y39" s="65"/>
      <c r="Z39" s="65"/>
      <c r="AB39" s="63"/>
      <c r="AC39" s="63"/>
      <c r="AD39" s="63"/>
    </row>
    <row r="40" spans="1:30" x14ac:dyDescent="0.25">
      <c r="B40" s="73" t="s">
        <v>123</v>
      </c>
      <c r="C40" s="74">
        <f t="shared" si="5"/>
        <v>49910.680999999997</v>
      </c>
      <c r="D40" s="74">
        <f t="shared" si="6"/>
        <v>1368008.469</v>
      </c>
      <c r="E40" s="74">
        <f t="shared" si="7"/>
        <v>1417919.15</v>
      </c>
      <c r="F40" s="74"/>
      <c r="G40" s="64"/>
      <c r="H40" s="56"/>
      <c r="I40" s="56"/>
      <c r="J40" s="56"/>
      <c r="K40" s="61">
        <v>49910.680999999997</v>
      </c>
      <c r="L40" s="61">
        <v>1368008.469</v>
      </c>
      <c r="M40" s="61">
        <v>1417919.15</v>
      </c>
      <c r="N40" s="61"/>
      <c r="O40" s="61"/>
      <c r="P40" s="61"/>
      <c r="Q40" s="61"/>
      <c r="R40" s="61"/>
      <c r="S40" s="61"/>
      <c r="T40" s="61"/>
      <c r="U40" s="62"/>
      <c r="V40" s="62"/>
      <c r="W40" s="62"/>
      <c r="X40" s="65"/>
      <c r="Y40" s="65"/>
      <c r="Z40" s="65"/>
      <c r="AB40" s="63"/>
      <c r="AC40" s="63"/>
      <c r="AD40" s="63"/>
    </row>
    <row r="41" spans="1:30" x14ac:dyDescent="0.25">
      <c r="A41" s="75" t="s">
        <v>124</v>
      </c>
      <c r="C41" s="74">
        <f t="shared" si="5"/>
        <v>101113.355</v>
      </c>
      <c r="D41" s="74">
        <f t="shared" si="6"/>
        <v>106585.287</v>
      </c>
      <c r="E41" s="74">
        <f t="shared" si="7"/>
        <v>207698.64199999999</v>
      </c>
      <c r="F41" s="74"/>
      <c r="G41" s="64"/>
      <c r="H41" s="56"/>
      <c r="I41" s="56"/>
      <c r="J41" s="56"/>
      <c r="K41" s="61">
        <v>101113.355</v>
      </c>
      <c r="L41" s="61">
        <v>106585.287</v>
      </c>
      <c r="M41" s="61">
        <v>207698.64199999999</v>
      </c>
      <c r="N41" s="61"/>
      <c r="O41" s="61"/>
      <c r="P41" s="61"/>
      <c r="Q41" s="61"/>
      <c r="R41" s="61"/>
      <c r="S41" s="61"/>
      <c r="T41" s="61"/>
      <c r="U41" s="62"/>
      <c r="V41" s="62"/>
      <c r="W41" s="62"/>
      <c r="X41" s="65"/>
      <c r="Y41" s="65"/>
      <c r="Z41" s="65"/>
      <c r="AB41" s="63"/>
      <c r="AC41" s="63"/>
      <c r="AD41" s="63"/>
    </row>
    <row r="42" spans="1:30" x14ac:dyDescent="0.25">
      <c r="A42" s="75" t="s">
        <v>125</v>
      </c>
      <c r="C42" s="74">
        <f t="shared" si="5"/>
        <v>210655.49400000001</v>
      </c>
      <c r="D42" s="74">
        <f t="shared" si="6"/>
        <v>20.198</v>
      </c>
      <c r="E42" s="74">
        <f t="shared" si="7"/>
        <v>210675.69200000001</v>
      </c>
      <c r="F42" s="74"/>
      <c r="G42" s="64"/>
      <c r="H42" s="56"/>
      <c r="I42" s="56"/>
      <c r="J42" s="56"/>
      <c r="K42" s="61">
        <v>210655.49400000001</v>
      </c>
      <c r="L42" s="61">
        <v>20.198</v>
      </c>
      <c r="M42" s="61">
        <v>210675.69200000001</v>
      </c>
      <c r="N42" s="61"/>
      <c r="O42" s="61"/>
      <c r="P42" s="61"/>
      <c r="Q42" s="61"/>
      <c r="R42" s="61"/>
      <c r="S42" s="61"/>
      <c r="T42" s="61"/>
      <c r="U42" s="62"/>
      <c r="V42" s="62"/>
      <c r="W42" s="62"/>
      <c r="X42" s="65"/>
      <c r="Y42" s="65"/>
      <c r="Z42" s="65"/>
      <c r="AB42" s="63"/>
      <c r="AC42" s="63"/>
      <c r="AD42" s="63"/>
    </row>
    <row r="43" spans="1:30" x14ac:dyDescent="0.25">
      <c r="A43" s="75" t="s">
        <v>126</v>
      </c>
      <c r="C43" s="74">
        <f t="shared" si="5"/>
        <v>588554.49199999997</v>
      </c>
      <c r="D43" s="74">
        <f t="shared" si="6"/>
        <v>1508282.57</v>
      </c>
      <c r="E43" s="74">
        <f t="shared" si="7"/>
        <v>2096837.0619999999</v>
      </c>
      <c r="F43" s="74"/>
      <c r="G43" s="64"/>
      <c r="H43" s="56"/>
      <c r="I43" s="56"/>
      <c r="J43" s="56"/>
      <c r="K43" s="61">
        <v>588554.49199999997</v>
      </c>
      <c r="L43" s="61">
        <v>1508282.57</v>
      </c>
      <c r="M43" s="61">
        <v>2096837.0619999999</v>
      </c>
      <c r="N43" s="61"/>
      <c r="O43" s="61"/>
      <c r="P43" s="61"/>
      <c r="Q43" s="61"/>
      <c r="R43" s="61"/>
      <c r="S43" s="61"/>
      <c r="T43" s="61"/>
      <c r="U43" s="62"/>
      <c r="V43" s="62"/>
      <c r="W43" s="62"/>
      <c r="X43" s="65"/>
      <c r="Y43" s="65"/>
      <c r="Z43" s="65"/>
      <c r="AB43" s="63"/>
      <c r="AC43" s="63"/>
      <c r="AD43" s="63"/>
    </row>
    <row r="44" spans="1:30" x14ac:dyDescent="0.25">
      <c r="C44" s="77"/>
      <c r="D44" s="77"/>
      <c r="E44" s="77"/>
      <c r="F44" s="77"/>
      <c r="G44" s="64"/>
      <c r="H44" s="56"/>
      <c r="I44" s="56"/>
      <c r="J44" s="56"/>
      <c r="K44" s="61">
        <v>0</v>
      </c>
      <c r="L44" s="61">
        <v>0</v>
      </c>
      <c r="M44" s="61">
        <v>0</v>
      </c>
      <c r="N44" s="61"/>
      <c r="O44" s="61"/>
      <c r="P44" s="61"/>
      <c r="Q44" s="61"/>
      <c r="R44" s="61"/>
      <c r="S44" s="61"/>
      <c r="T44" s="61"/>
      <c r="U44" s="62"/>
      <c r="V44" s="62"/>
      <c r="W44" s="62"/>
      <c r="X44" s="65"/>
      <c r="Y44" s="65"/>
      <c r="Z44" s="65"/>
      <c r="AB44" s="63"/>
      <c r="AC44" s="63"/>
      <c r="AD44" s="63"/>
    </row>
    <row r="45" spans="1:30" x14ac:dyDescent="0.25">
      <c r="A45" s="72" t="s">
        <v>127</v>
      </c>
      <c r="B45" s="76"/>
      <c r="C45" s="74">
        <f>K45</f>
        <v>8352013.4550000001</v>
      </c>
      <c r="D45" s="74">
        <f>L45</f>
        <v>14155433.522</v>
      </c>
      <c r="E45" s="74">
        <f>M45</f>
        <v>22507446.977000002</v>
      </c>
      <c r="F45" s="74"/>
      <c r="G45" s="64"/>
      <c r="H45" s="56"/>
      <c r="I45" s="56"/>
      <c r="J45" s="56"/>
      <c r="K45" s="61">
        <v>8352013.4550000001</v>
      </c>
      <c r="L45" s="61">
        <v>14155433.522</v>
      </c>
      <c r="M45" s="61">
        <v>22507446.977000002</v>
      </c>
      <c r="N45" s="61"/>
      <c r="O45" s="61"/>
      <c r="P45" s="61"/>
      <c r="Q45" s="61"/>
      <c r="R45" s="61"/>
      <c r="S45" s="61"/>
      <c r="T45" s="61"/>
      <c r="U45" s="62"/>
      <c r="V45" s="62"/>
      <c r="W45" s="62"/>
      <c r="X45" s="65"/>
      <c r="Y45" s="65"/>
      <c r="Z45" s="65"/>
      <c r="AB45" s="63"/>
      <c r="AC45" s="63"/>
      <c r="AD45" s="63"/>
    </row>
    <row r="46" spans="1:30" x14ac:dyDescent="0.25">
      <c r="C46" s="77"/>
      <c r="D46" s="77"/>
      <c r="E46" s="77"/>
      <c r="F46" s="77"/>
      <c r="G46" s="64"/>
      <c r="K46" s="61">
        <v>0</v>
      </c>
      <c r="L46" s="61">
        <v>0</v>
      </c>
      <c r="M46" s="61">
        <v>0</v>
      </c>
      <c r="N46" s="61"/>
      <c r="O46" s="61"/>
      <c r="P46" s="61"/>
      <c r="Q46" s="61"/>
      <c r="R46" s="61"/>
      <c r="S46" s="61"/>
      <c r="T46" s="61"/>
      <c r="U46" s="62"/>
      <c r="V46" s="62"/>
      <c r="W46" s="62"/>
      <c r="X46" s="65"/>
      <c r="Y46" s="65"/>
      <c r="Z46" s="65"/>
      <c r="AB46" s="63"/>
      <c r="AC46" s="63"/>
      <c r="AD46" s="63"/>
    </row>
    <row r="47" spans="1:30" x14ac:dyDescent="0.25">
      <c r="A47" s="73" t="s">
        <v>85</v>
      </c>
      <c r="C47" s="64"/>
      <c r="D47" s="64"/>
      <c r="E47" s="64"/>
      <c r="F47" s="64"/>
      <c r="G47" s="64"/>
      <c r="K47" s="61">
        <v>0</v>
      </c>
      <c r="L47" s="61">
        <v>0</v>
      </c>
      <c r="M47" s="61">
        <v>0</v>
      </c>
      <c r="N47" s="61"/>
      <c r="O47" s="61"/>
      <c r="P47" s="61"/>
      <c r="Q47" s="61"/>
      <c r="R47" s="61"/>
      <c r="S47" s="61"/>
      <c r="T47" s="61"/>
      <c r="U47" s="62"/>
      <c r="V47" s="62"/>
      <c r="W47" s="62"/>
      <c r="X47" s="65"/>
      <c r="Y47" s="65"/>
      <c r="Z47" s="65"/>
      <c r="AB47" s="63"/>
      <c r="AC47" s="63"/>
      <c r="AD47" s="63"/>
    </row>
    <row r="48" spans="1:30" x14ac:dyDescent="0.25">
      <c r="A48" s="112" t="s">
        <v>33</v>
      </c>
      <c r="C48" s="64"/>
      <c r="D48" s="64"/>
      <c r="E48" s="64"/>
      <c r="F48" s="64"/>
      <c r="G48" s="64"/>
      <c r="K48" s="61">
        <v>0</v>
      </c>
      <c r="L48" s="61">
        <v>0</v>
      </c>
      <c r="M48" s="61">
        <v>190</v>
      </c>
      <c r="N48" s="61"/>
      <c r="O48" s="61"/>
      <c r="P48" s="61"/>
      <c r="Q48" s="61"/>
      <c r="R48" s="61"/>
      <c r="S48" s="61"/>
      <c r="T48" s="61"/>
      <c r="U48" s="62"/>
      <c r="V48" s="62"/>
      <c r="W48" s="62"/>
      <c r="X48" s="65"/>
      <c r="Y48" s="65"/>
      <c r="Z48" s="65"/>
      <c r="AB48" s="63"/>
      <c r="AC48" s="63"/>
      <c r="AD48" s="63"/>
    </row>
    <row r="49" spans="1:30" x14ac:dyDescent="0.25">
      <c r="A49" s="75"/>
      <c r="C49" s="64"/>
      <c r="D49" s="64"/>
      <c r="E49" s="64"/>
      <c r="F49" s="64"/>
      <c r="G49" s="64"/>
      <c r="K49" s="61">
        <v>0</v>
      </c>
      <c r="L49" s="61">
        <v>0</v>
      </c>
      <c r="M49" s="61">
        <v>1267</v>
      </c>
      <c r="N49" s="61"/>
      <c r="O49" s="61"/>
      <c r="P49" s="61"/>
      <c r="Q49" s="61"/>
      <c r="R49" s="61"/>
      <c r="S49" s="61"/>
      <c r="T49" s="61"/>
      <c r="U49" s="62"/>
      <c r="V49" s="62"/>
      <c r="W49" s="62"/>
      <c r="X49" s="66"/>
      <c r="Y49" s="66"/>
      <c r="Z49" s="66"/>
      <c r="AB49" s="63"/>
      <c r="AC49" s="63"/>
      <c r="AD49" s="63"/>
    </row>
    <row r="50" spans="1:30" s="68" customFormat="1" ht="20.2" customHeight="1" ph="1" x14ac:dyDescent="0.25">
      <c r="A50" s="68"/>
      <c r="B50" s="68"/>
      <c r="C50" s="68"/>
      <c r="D50" s="68"/>
      <c r="E50" s="68"/>
      <c r="F50" s="68"/>
      <c r="G50" s="69"/>
      <c r="H50" s="68"/>
      <c r="I50" s="68"/>
      <c r="J50" s="68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  <c r="W50" s="71"/>
      <c r="X50" s="68"/>
      <c r="Y50" s="68"/>
      <c r="Z50" s="68"/>
      <c r="AA50" s="68"/>
      <c r="AB50" s="68"/>
      <c r="AC50" s="68"/>
      <c r="AD50" s="68"/>
    </row>
    <row r="51" spans="1:30" ht="11.35" customHeight="1" x14ac:dyDescent="0.25">
      <c r="A51" s="59"/>
      <c r="B51" s="59"/>
      <c r="C51" s="59"/>
      <c r="D51" s="59"/>
      <c r="E51" s="59"/>
      <c r="F51" s="59"/>
      <c r="G51" s="67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2"/>
      <c r="V51" s="62"/>
      <c r="W51" s="62"/>
      <c r="X51" s="68"/>
      <c r="Y51" s="68"/>
      <c r="Z51" s="68"/>
    </row>
    <row r="52" spans="1:30" ht="20.2" customHeight="1" x14ac:dyDescent="0.25">
      <c r="G52" s="54"/>
    </row>
    <row r="53" spans="1:30" x14ac:dyDescent="0.25">
      <c r="G53" s="54"/>
    </row>
    <row r="54" spans="1:30" x14ac:dyDescent="0.25">
      <c r="G54" s="54"/>
    </row>
    <row r="55" spans="1:30" x14ac:dyDescent="0.25">
      <c r="G55" s="54"/>
    </row>
    <row r="56" spans="1:30" x14ac:dyDescent="0.25">
      <c r="G56" s="54"/>
    </row>
    <row r="57" spans="1:30" x14ac:dyDescent="0.25">
      <c r="G57" s="54"/>
    </row>
    <row r="58" spans="1:30" x14ac:dyDescent="0.25">
      <c r="G58" s="54"/>
    </row>
    <row r="59" spans="1:30" x14ac:dyDescent="0.25">
      <c r="G59" s="54"/>
    </row>
    <row r="60" spans="1:30" x14ac:dyDescent="0.25">
      <c r="G60" s="54"/>
    </row>
    <row r="61" spans="1:30" x14ac:dyDescent="0.25">
      <c r="G61" s="54"/>
    </row>
    <row r="62" spans="1:30" x14ac:dyDescent="0.25">
      <c r="G62" s="54"/>
    </row>
    <row r="63" spans="1:30" x14ac:dyDescent="0.25">
      <c r="G63" s="54"/>
    </row>
    <row r="64" spans="1:30" x14ac:dyDescent="0.25">
      <c r="G64" s="54"/>
    </row>
    <row r="65" spans="7:7" x14ac:dyDescent="0.25">
      <c r="G65" s="54"/>
    </row>
    <row r="66" spans="7:7" x14ac:dyDescent="0.25">
      <c r="G66" s="54"/>
    </row>
    <row r="67" spans="7:7" x14ac:dyDescent="0.25">
      <c r="G67" s="54"/>
    </row>
    <row r="68" spans="7:7" x14ac:dyDescent="0.25">
      <c r="G68" s="54"/>
    </row>
    <row r="69" spans="7:7" x14ac:dyDescent="0.25">
      <c r="G69" s="54"/>
    </row>
    <row r="70" spans="7:7" x14ac:dyDescent="0.25">
      <c r="G70" s="54"/>
    </row>
    <row r="71" spans="7:7" ht="20.2" customHeight="1" x14ac:dyDescent="0.25">
      <c r="G71" s="54"/>
    </row>
    <row r="72" spans="7:7" ht="20.2" customHeight="1" x14ac:dyDescent="0.25">
      <c r="G72" s="54"/>
    </row>
    <row r="73" spans="7:7" ht="20.2" customHeight="1" x14ac:dyDescent="0.25">
      <c r="G73" s="54"/>
    </row>
    <row r="74" spans="7:7" ht="20.2" customHeight="1" x14ac:dyDescent="0.25">
      <c r="G74" s="54"/>
    </row>
    <row r="75" spans="7:7" ht="20.2" customHeight="1" x14ac:dyDescent="0.25">
      <c r="G75" s="54"/>
    </row>
    <row r="76" spans="7:7" ht="20.2" customHeight="1" x14ac:dyDescent="0.25">
      <c r="G76" s="54"/>
    </row>
    <row r="77" spans="7:7" ht="20.2" customHeight="1" x14ac:dyDescent="0.25">
      <c r="G77" s="54"/>
    </row>
    <row r="78" spans="7:7" ht="20.2" customHeight="1" x14ac:dyDescent="0.25">
      <c r="G78" s="54"/>
    </row>
    <row r="79" spans="7:7" ht="20.2" customHeight="1" x14ac:dyDescent="0.25">
      <c r="G79" s="54"/>
    </row>
    <row r="80" spans="7:7" ht="20.2" customHeight="1" x14ac:dyDescent="0.25">
      <c r="G80" s="54"/>
    </row>
    <row r="81" spans="7:7" ht="20.2" customHeight="1" x14ac:dyDescent="0.25">
      <c r="G81" s="54"/>
    </row>
    <row r="82" spans="7:7" ht="20.2" customHeight="1" x14ac:dyDescent="0.25">
      <c r="G82" s="54"/>
    </row>
    <row r="83" spans="7:7" ht="20.2" customHeight="1" x14ac:dyDescent="0.25">
      <c r="G83" s="54"/>
    </row>
    <row r="84" spans="7:7" ht="20.2" customHeight="1" x14ac:dyDescent="0.25">
      <c r="G84" s="54"/>
    </row>
    <row r="85" spans="7:7" ht="20.2" customHeight="1" x14ac:dyDescent="0.25">
      <c r="G85" s="54"/>
    </row>
    <row r="86" spans="7:7" ht="20.2" customHeight="1" x14ac:dyDescent="0.25">
      <c r="G86" s="54"/>
    </row>
    <row r="87" spans="7:7" ht="20.2" customHeight="1" x14ac:dyDescent="0.25">
      <c r="G87" s="54"/>
    </row>
    <row r="88" spans="7:7" ht="20.2" customHeight="1" x14ac:dyDescent="0.25">
      <c r="G88" s="54"/>
    </row>
    <row r="89" spans="7:7" ht="20.2" customHeight="1" x14ac:dyDescent="0.25">
      <c r="G89" s="54"/>
    </row>
    <row r="90" spans="7:7" ht="20.2" customHeight="1" x14ac:dyDescent="0.25">
      <c r="G90" s="54"/>
    </row>
    <row r="91" spans="7:7" ht="20.2" customHeight="1" x14ac:dyDescent="0.25">
      <c r="G91" s="54"/>
    </row>
    <row r="92" spans="7:7" ht="20.2" customHeight="1" x14ac:dyDescent="0.25">
      <c r="G92" s="54"/>
    </row>
    <row r="93" spans="7:7" ht="20.2" customHeight="1" x14ac:dyDescent="0.25">
      <c r="G93" s="54"/>
    </row>
    <row r="94" spans="7:7" ht="20.2" customHeight="1" x14ac:dyDescent="0.25">
      <c r="G94" s="54"/>
    </row>
    <row r="95" spans="7:7" ht="20.2" customHeight="1" x14ac:dyDescent="0.25">
      <c r="G95" s="54"/>
    </row>
    <row r="96" spans="7:7" ht="20.2" customHeight="1" x14ac:dyDescent="0.25">
      <c r="G96" s="54"/>
    </row>
    <row r="97" spans="7:7" ht="20.2" customHeight="1" x14ac:dyDescent="0.25">
      <c r="G97" s="54"/>
    </row>
    <row r="98" spans="7:7" ht="20.2" customHeight="1" x14ac:dyDescent="0.25">
      <c r="G98" s="54"/>
    </row>
    <row r="99" spans="7:7" ht="20.2" customHeight="1" x14ac:dyDescent="0.25">
      <c r="G99" s="54"/>
    </row>
    <row r="100" spans="7:7" ht="20.2" customHeight="1" x14ac:dyDescent="0.25">
      <c r="G100" s="54"/>
    </row>
    <row r="101" spans="7:7" ht="20.2" customHeight="1" x14ac:dyDescent="0.25">
      <c r="G101" s="54"/>
    </row>
    <row r="102" spans="7:7" ht="20.2" customHeight="1" x14ac:dyDescent="0.25">
      <c r="G102" s="54"/>
    </row>
    <row r="103" spans="7:7" ht="20.2" customHeight="1" x14ac:dyDescent="0.25">
      <c r="G103" s="54"/>
    </row>
    <row r="104" spans="7:7" ht="20.2" customHeight="1" x14ac:dyDescent="0.25">
      <c r="G104" s="54"/>
    </row>
    <row r="105" spans="7:7" ht="20.2" customHeight="1" x14ac:dyDescent="0.25">
      <c r="G105" s="54"/>
    </row>
    <row r="106" spans="7:7" ht="20.2" customHeight="1" x14ac:dyDescent="0.25">
      <c r="G106" s="54"/>
    </row>
    <row r="107" spans="7:7" ht="20.2" customHeight="1" x14ac:dyDescent="0.25">
      <c r="G107" s="54"/>
    </row>
    <row r="108" spans="7:7" ht="20.2" customHeight="1" x14ac:dyDescent="0.25">
      <c r="G108" s="54"/>
    </row>
    <row r="109" spans="7:7" ht="20.2" customHeight="1" x14ac:dyDescent="0.25">
      <c r="G109" s="54"/>
    </row>
    <row r="110" spans="7:7" ht="20.2" customHeight="1" x14ac:dyDescent="0.25">
      <c r="G110" s="54"/>
    </row>
    <row r="111" spans="7:7" ht="20.2" customHeight="1" x14ac:dyDescent="0.25">
      <c r="G111" s="54"/>
    </row>
    <row r="112" spans="7:7" ht="20.2" customHeight="1" x14ac:dyDescent="0.25">
      <c r="G112" s="54"/>
    </row>
    <row r="113" spans="7:7" x14ac:dyDescent="0.25">
      <c r="G113" s="54"/>
    </row>
    <row r="114" spans="7:7" x14ac:dyDescent="0.25">
      <c r="G114" s="54"/>
    </row>
    <row r="115" spans="7:7" x14ac:dyDescent="0.25">
      <c r="G115" s="54"/>
    </row>
    <row r="116" spans="7:7" x14ac:dyDescent="0.25">
      <c r="G116" s="54"/>
    </row>
    <row r="117" spans="7:7" x14ac:dyDescent="0.25">
      <c r="G117" s="54"/>
    </row>
    <row r="118" spans="7:7" x14ac:dyDescent="0.25">
      <c r="G118" s="54"/>
    </row>
    <row r="119" spans="7:7" x14ac:dyDescent="0.25">
      <c r="G119" s="54"/>
    </row>
    <row r="120" spans="7:7" ht="8.3000000000000007" customHeight="1" x14ac:dyDescent="0.25">
      <c r="G120" s="54"/>
    </row>
    <row r="121" spans="7:7" ht="7.05" customHeight="1" x14ac:dyDescent="0.25">
      <c r="G121" s="54"/>
    </row>
    <row r="122" spans="7:7" ht="16.600000000000001" customHeight="1" x14ac:dyDescent="0.25">
      <c r="G122" s="54"/>
    </row>
    <row r="123" spans="7:7" ht="16.600000000000001" customHeight="1" x14ac:dyDescent="0.25">
      <c r="G123" s="54"/>
    </row>
    <row r="124" spans="7:7" ht="14.95" customHeight="1" x14ac:dyDescent="0.25">
      <c r="G124" s="54"/>
    </row>
    <row r="125" spans="7:7" x14ac:dyDescent="0.25">
      <c r="G125" s="54"/>
    </row>
    <row r="126" spans="7:7" ht="15.85" customHeight="1" x14ac:dyDescent="0.25">
      <c r="G126" s="54"/>
    </row>
    <row r="127" spans="7:7" ht="15.85" customHeight="1" x14ac:dyDescent="0.25">
      <c r="G127" s="54"/>
    </row>
    <row r="128" spans="7:7" ht="15.85" customHeight="1" x14ac:dyDescent="0.25">
      <c r="G128" s="54"/>
    </row>
    <row r="129" spans="7:7" ht="15.85" customHeight="1" x14ac:dyDescent="0.25">
      <c r="G129" s="54"/>
    </row>
    <row r="130" spans="7:7" ht="7.05" customHeight="1" x14ac:dyDescent="0.25">
      <c r="G130" s="54"/>
    </row>
    <row r="131" spans="7:7" ht="20.2" customHeight="1" x14ac:dyDescent="0.25">
      <c r="G131" s="54"/>
    </row>
    <row r="132" spans="7:7" ht="20.2" customHeight="1" x14ac:dyDescent="0.25">
      <c r="G132" s="54"/>
    </row>
    <row r="133" spans="7:7" ht="20.2" customHeight="1" x14ac:dyDescent="0.25">
      <c r="G133" s="54"/>
    </row>
    <row r="134" spans="7:7" ht="20.2" customHeight="1" x14ac:dyDescent="0.25">
      <c r="G134" s="54"/>
    </row>
    <row r="135" spans="7:7" ht="20.2" customHeight="1" x14ac:dyDescent="0.25">
      <c r="G135" s="54"/>
    </row>
    <row r="136" spans="7:7" ht="20.2" customHeight="1" x14ac:dyDescent="0.25">
      <c r="G136" s="54"/>
    </row>
    <row r="137" spans="7:7" ht="20.2" customHeight="1" x14ac:dyDescent="0.25">
      <c r="G137" s="54"/>
    </row>
    <row r="138" spans="7:7" ht="20.2" customHeight="1" x14ac:dyDescent="0.25">
      <c r="G138" s="54"/>
    </row>
    <row r="139" spans="7:7" ht="20.2" customHeight="1" x14ac:dyDescent="0.25">
      <c r="G139" s="54"/>
    </row>
    <row r="140" spans="7:7" ht="20.2" customHeight="1" x14ac:dyDescent="0.25">
      <c r="G140" s="54"/>
    </row>
    <row r="141" spans="7:7" ht="20.2" customHeight="1" x14ac:dyDescent="0.25">
      <c r="G141" s="54"/>
    </row>
    <row r="142" spans="7:7" ht="20.2" customHeight="1" x14ac:dyDescent="0.25">
      <c r="G142" s="54"/>
    </row>
    <row r="143" spans="7:7" ht="20.2" customHeight="1" x14ac:dyDescent="0.25">
      <c r="G143" s="54"/>
    </row>
    <row r="144" spans="7:7" ht="20.2" customHeight="1" x14ac:dyDescent="0.25">
      <c r="G144" s="54"/>
    </row>
    <row r="145" spans="7:7" ht="20.2" customHeight="1" x14ac:dyDescent="0.25">
      <c r="G145" s="54"/>
    </row>
    <row r="146" spans="7:7" ht="20.2" customHeight="1" x14ac:dyDescent="0.25">
      <c r="G146" s="54"/>
    </row>
    <row r="147" spans="7:7" ht="20.2" customHeight="1" x14ac:dyDescent="0.25">
      <c r="G147" s="54"/>
    </row>
    <row r="148" spans="7:7" ht="20.2" customHeight="1" x14ac:dyDescent="0.25">
      <c r="G148" s="54"/>
    </row>
    <row r="149" spans="7:7" ht="20.2" customHeight="1" x14ac:dyDescent="0.25">
      <c r="G149" s="54"/>
    </row>
    <row r="150" spans="7:7" ht="20.2" customHeight="1" x14ac:dyDescent="0.25">
      <c r="G150" s="54"/>
    </row>
    <row r="151" spans="7:7" ht="20.2" customHeight="1" x14ac:dyDescent="0.25">
      <c r="G151" s="54"/>
    </row>
    <row r="152" spans="7:7" ht="20.2" customHeight="1" x14ac:dyDescent="0.25">
      <c r="G152" s="54"/>
    </row>
    <row r="153" spans="7:7" ht="20.2" customHeight="1" x14ac:dyDescent="0.25">
      <c r="G153" s="54"/>
    </row>
    <row r="154" spans="7:7" ht="20.2" customHeight="1" x14ac:dyDescent="0.25">
      <c r="G154" s="54"/>
    </row>
    <row r="155" spans="7:7" ht="20.2" customHeight="1" x14ac:dyDescent="0.25">
      <c r="G155" s="54"/>
    </row>
    <row r="156" spans="7:7" ht="20.2" customHeight="1" x14ac:dyDescent="0.25">
      <c r="G156" s="54"/>
    </row>
    <row r="157" spans="7:7" ht="20.2" customHeight="1" x14ac:dyDescent="0.25">
      <c r="G157" s="54"/>
    </row>
    <row r="158" spans="7:7" ht="20.2" customHeight="1" x14ac:dyDescent="0.25">
      <c r="G158" s="54"/>
    </row>
    <row r="159" spans="7:7" ht="20.2" customHeight="1" x14ac:dyDescent="0.25">
      <c r="G159" s="54"/>
    </row>
    <row r="160" spans="7:7" ht="20.2" customHeight="1" x14ac:dyDescent="0.25">
      <c r="G160" s="54"/>
    </row>
    <row r="161" spans="7:7" ht="20.2" customHeight="1" x14ac:dyDescent="0.25">
      <c r="G161" s="54"/>
    </row>
    <row r="162" spans="7:7" ht="20.2" customHeight="1" x14ac:dyDescent="0.25">
      <c r="G162" s="54"/>
    </row>
    <row r="163" spans="7:7" ht="20.2" customHeight="1" x14ac:dyDescent="0.25">
      <c r="G163" s="54"/>
    </row>
    <row r="164" spans="7:7" ht="20.2" customHeight="1" x14ac:dyDescent="0.25">
      <c r="G164" s="54"/>
    </row>
    <row r="165" spans="7:7" ht="20.2" customHeight="1" x14ac:dyDescent="0.25">
      <c r="G165" s="54"/>
    </row>
    <row r="166" spans="7:7" ht="20.2" customHeight="1" x14ac:dyDescent="0.25">
      <c r="G166" s="54"/>
    </row>
    <row r="167" spans="7:7" ht="20.2" customHeight="1" x14ac:dyDescent="0.25">
      <c r="G167" s="54"/>
    </row>
    <row r="168" spans="7:7" ht="20.2" customHeight="1" x14ac:dyDescent="0.25">
      <c r="G168" s="54"/>
    </row>
    <row r="169" spans="7:7" ht="20.2" customHeight="1" x14ac:dyDescent="0.25">
      <c r="G169" s="54"/>
    </row>
    <row r="170" spans="7:7" ht="20.2" customHeight="1" x14ac:dyDescent="0.25">
      <c r="G170" s="54"/>
    </row>
    <row r="171" spans="7:7" ht="20.2" customHeight="1" x14ac:dyDescent="0.25">
      <c r="G171" s="54"/>
    </row>
    <row r="172" spans="7:7" ht="20.2" customHeight="1" x14ac:dyDescent="0.25">
      <c r="G172" s="54"/>
    </row>
    <row r="173" spans="7:7" x14ac:dyDescent="0.25">
      <c r="G173" s="54"/>
    </row>
    <row r="174" spans="7:7" x14ac:dyDescent="0.25">
      <c r="G174" s="54"/>
    </row>
    <row r="175" spans="7:7" x14ac:dyDescent="0.25">
      <c r="G175" s="54"/>
    </row>
    <row r="176" spans="7:7" x14ac:dyDescent="0.25">
      <c r="G176" s="54"/>
    </row>
    <row r="177" spans="7:7" x14ac:dyDescent="0.25">
      <c r="G177" s="54"/>
    </row>
    <row r="178" spans="7:7" x14ac:dyDescent="0.25">
      <c r="G178" s="54"/>
    </row>
    <row r="179" spans="7:7" x14ac:dyDescent="0.25">
      <c r="G179" s="54"/>
    </row>
    <row r="180" spans="7:7" ht="8.3000000000000007" customHeight="1" x14ac:dyDescent="0.25">
      <c r="G180" s="54"/>
    </row>
    <row r="181" spans="7:7" ht="7.05" customHeight="1" x14ac:dyDescent="0.25">
      <c r="G181" s="54"/>
    </row>
    <row r="182" spans="7:7" ht="16.600000000000001" customHeight="1" x14ac:dyDescent="0.25">
      <c r="G182" s="54"/>
    </row>
    <row r="183" spans="7:7" ht="16.600000000000001" customHeight="1" x14ac:dyDescent="0.25">
      <c r="G183" s="54"/>
    </row>
    <row r="184" spans="7:7" ht="16.600000000000001" customHeight="1" x14ac:dyDescent="0.25">
      <c r="G184" s="54"/>
    </row>
    <row r="185" spans="7:7" x14ac:dyDescent="0.25">
      <c r="G185" s="54"/>
    </row>
    <row r="186" spans="7:7" ht="15.85" customHeight="1" x14ac:dyDescent="0.25">
      <c r="G186" s="54"/>
    </row>
    <row r="187" spans="7:7" ht="15.85" customHeight="1" x14ac:dyDescent="0.25">
      <c r="G187" s="54"/>
    </row>
    <row r="188" spans="7:7" ht="15.85" customHeight="1" x14ac:dyDescent="0.25">
      <c r="G188" s="54"/>
    </row>
    <row r="189" spans="7:7" ht="15.85" customHeight="1" x14ac:dyDescent="0.25">
      <c r="G189" s="54"/>
    </row>
    <row r="190" spans="7:7" ht="8.3000000000000007" customHeight="1" x14ac:dyDescent="0.25">
      <c r="G190" s="54"/>
    </row>
    <row r="191" spans="7:7" ht="20.2" customHeight="1" x14ac:dyDescent="0.25">
      <c r="G191" s="54"/>
    </row>
    <row r="192" spans="7:7" ht="20.2" customHeight="1" x14ac:dyDescent="0.25">
      <c r="G192" s="54"/>
    </row>
    <row r="193" spans="7:7" ht="20.2" customHeight="1" x14ac:dyDescent="0.25">
      <c r="G193" s="54"/>
    </row>
    <row r="194" spans="7:7" ht="20.2" customHeight="1" x14ac:dyDescent="0.25">
      <c r="G194" s="54"/>
    </row>
    <row r="195" spans="7:7" ht="20.2" customHeight="1" x14ac:dyDescent="0.25">
      <c r="G195" s="54"/>
    </row>
    <row r="196" spans="7:7" ht="20.2" customHeight="1" x14ac:dyDescent="0.25">
      <c r="G196" s="54"/>
    </row>
    <row r="197" spans="7:7" ht="20.2" customHeight="1" x14ac:dyDescent="0.25">
      <c r="G197" s="54"/>
    </row>
    <row r="198" spans="7:7" ht="20.2" customHeight="1" x14ac:dyDescent="0.25">
      <c r="G198" s="54"/>
    </row>
    <row r="199" spans="7:7" ht="20.2" customHeight="1" x14ac:dyDescent="0.25">
      <c r="G199" s="54"/>
    </row>
    <row r="200" spans="7:7" ht="20.2" customHeight="1" x14ac:dyDescent="0.25">
      <c r="G200" s="54"/>
    </row>
    <row r="201" spans="7:7" ht="20.2" customHeight="1" x14ac:dyDescent="0.25">
      <c r="G201" s="54"/>
    </row>
    <row r="202" spans="7:7" ht="20.2" customHeight="1" x14ac:dyDescent="0.25">
      <c r="G202" s="54"/>
    </row>
    <row r="203" spans="7:7" ht="20.2" customHeight="1" x14ac:dyDescent="0.25">
      <c r="G203" s="54"/>
    </row>
    <row r="204" spans="7:7" ht="20.2" customHeight="1" x14ac:dyDescent="0.25">
      <c r="G204" s="54"/>
    </row>
    <row r="205" spans="7:7" ht="20.2" customHeight="1" x14ac:dyDescent="0.25">
      <c r="G205" s="54"/>
    </row>
    <row r="206" spans="7:7" ht="20.2" customHeight="1" x14ac:dyDescent="0.25">
      <c r="G206" s="54"/>
    </row>
    <row r="207" spans="7:7" ht="20.2" customHeight="1" x14ac:dyDescent="0.25">
      <c r="G207" s="54"/>
    </row>
    <row r="208" spans="7:7" ht="20.2" customHeight="1" x14ac:dyDescent="0.25">
      <c r="G208" s="54"/>
    </row>
    <row r="209" spans="7:7" ht="20.2" customHeight="1" x14ac:dyDescent="0.25">
      <c r="G209" s="54"/>
    </row>
    <row r="210" spans="7:7" ht="20.2" customHeight="1" x14ac:dyDescent="0.25">
      <c r="G210" s="54"/>
    </row>
    <row r="211" spans="7:7" ht="20.2" customHeight="1" x14ac:dyDescent="0.25">
      <c r="G211" s="54"/>
    </row>
    <row r="212" spans="7:7" ht="20.2" customHeight="1" x14ac:dyDescent="0.25">
      <c r="G212" s="54"/>
    </row>
    <row r="213" spans="7:7" ht="20.2" customHeight="1" x14ac:dyDescent="0.25">
      <c r="G213" s="54"/>
    </row>
    <row r="214" spans="7:7" ht="20.2" customHeight="1" x14ac:dyDescent="0.25">
      <c r="G214" s="54"/>
    </row>
    <row r="215" spans="7:7" ht="20.2" customHeight="1" x14ac:dyDescent="0.25">
      <c r="G215" s="54"/>
    </row>
    <row r="216" spans="7:7" ht="20.2" customHeight="1" x14ac:dyDescent="0.25">
      <c r="G216" s="54"/>
    </row>
    <row r="217" spans="7:7" ht="20.2" customHeight="1" x14ac:dyDescent="0.25">
      <c r="G217" s="54"/>
    </row>
    <row r="218" spans="7:7" ht="20.2" customHeight="1" x14ac:dyDescent="0.25">
      <c r="G218" s="54"/>
    </row>
    <row r="219" spans="7:7" ht="20.2" customHeight="1" x14ac:dyDescent="0.25">
      <c r="G219" s="54"/>
    </row>
    <row r="220" spans="7:7" ht="20.2" customHeight="1" x14ac:dyDescent="0.25">
      <c r="G220" s="54"/>
    </row>
    <row r="221" spans="7:7" ht="20.2" customHeight="1" x14ac:dyDescent="0.25">
      <c r="G221" s="54"/>
    </row>
    <row r="222" spans="7:7" ht="20.2" customHeight="1" x14ac:dyDescent="0.25">
      <c r="G222" s="54"/>
    </row>
    <row r="223" spans="7:7" ht="20.2" customHeight="1" x14ac:dyDescent="0.25">
      <c r="G223" s="54"/>
    </row>
    <row r="224" spans="7:7" ht="20.2" customHeight="1" x14ac:dyDescent="0.25">
      <c r="G224" s="54"/>
    </row>
    <row r="225" spans="7:7" ht="20.2" customHeight="1" x14ac:dyDescent="0.25">
      <c r="G225" s="54"/>
    </row>
    <row r="226" spans="7:7" ht="20.2" customHeight="1" x14ac:dyDescent="0.25">
      <c r="G226" s="54"/>
    </row>
    <row r="227" spans="7:7" ht="20.2" customHeight="1" x14ac:dyDescent="0.25">
      <c r="G227" s="54"/>
    </row>
    <row r="228" spans="7:7" ht="20.2" customHeight="1" x14ac:dyDescent="0.25">
      <c r="G228" s="54"/>
    </row>
    <row r="229" spans="7:7" ht="20.2" customHeight="1" x14ac:dyDescent="0.25">
      <c r="G229" s="54"/>
    </row>
    <row r="230" spans="7:7" ht="20.2" customHeight="1" x14ac:dyDescent="0.25">
      <c r="G230" s="54"/>
    </row>
    <row r="231" spans="7:7" ht="20.2" customHeight="1" x14ac:dyDescent="0.25">
      <c r="G231" s="54"/>
    </row>
    <row r="232" spans="7:7" ht="20.2" customHeight="1" x14ac:dyDescent="0.25">
      <c r="G232" s="54"/>
    </row>
    <row r="233" spans="7:7" x14ac:dyDescent="0.25">
      <c r="G233" s="54"/>
    </row>
    <row r="234" spans="7:7" x14ac:dyDescent="0.25">
      <c r="G234" s="54"/>
    </row>
    <row r="235" spans="7:7" x14ac:dyDescent="0.25">
      <c r="G235" s="54"/>
    </row>
    <row r="236" spans="7:7" x14ac:dyDescent="0.25">
      <c r="G236" s="54"/>
    </row>
    <row r="237" spans="7:7" x14ac:dyDescent="0.25">
      <c r="G237" s="54"/>
    </row>
    <row r="238" spans="7:7" x14ac:dyDescent="0.25">
      <c r="G238" s="54"/>
    </row>
    <row r="239" spans="7:7" x14ac:dyDescent="0.25">
      <c r="G239" s="54"/>
    </row>
    <row r="240" spans="7:7" x14ac:dyDescent="0.25">
      <c r="G240" s="54"/>
    </row>
    <row r="241" spans="7:7" x14ac:dyDescent="0.25">
      <c r="G241" s="54"/>
    </row>
    <row r="242" spans="7:7" x14ac:dyDescent="0.25">
      <c r="G242" s="54"/>
    </row>
    <row r="243" spans="7:7" x14ac:dyDescent="0.25">
      <c r="G243" s="54"/>
    </row>
    <row r="244" spans="7:7" x14ac:dyDescent="0.25">
      <c r="G244" s="54"/>
    </row>
    <row r="245" spans="7:7" x14ac:dyDescent="0.25">
      <c r="G245" s="54"/>
    </row>
    <row r="246" spans="7:7" x14ac:dyDescent="0.25">
      <c r="G246" s="54"/>
    </row>
    <row r="247" spans="7:7" x14ac:dyDescent="0.25">
      <c r="G247" s="54"/>
    </row>
    <row r="248" spans="7:7" x14ac:dyDescent="0.25">
      <c r="G248" s="54"/>
    </row>
    <row r="249" spans="7:7" x14ac:dyDescent="0.25">
      <c r="G249" s="54"/>
    </row>
    <row r="250" spans="7:7" x14ac:dyDescent="0.25">
      <c r="G250" s="54"/>
    </row>
    <row r="251" spans="7:7" x14ac:dyDescent="0.25">
      <c r="G251" s="54"/>
    </row>
    <row r="252" spans="7:7" x14ac:dyDescent="0.25">
      <c r="G252" s="54"/>
    </row>
    <row r="253" spans="7:7" x14ac:dyDescent="0.25">
      <c r="G253" s="54"/>
    </row>
    <row r="254" spans="7:7" x14ac:dyDescent="0.25">
      <c r="G254" s="54"/>
    </row>
    <row r="255" spans="7:7" x14ac:dyDescent="0.25">
      <c r="G255" s="54"/>
    </row>
    <row r="256" spans="7:7" x14ac:dyDescent="0.25">
      <c r="G256" s="54"/>
    </row>
    <row r="257" spans="7:7" x14ac:dyDescent="0.25">
      <c r="G257" s="54"/>
    </row>
    <row r="258" spans="7:7" x14ac:dyDescent="0.25">
      <c r="G258" s="54"/>
    </row>
    <row r="259" spans="7:7" x14ac:dyDescent="0.25">
      <c r="G259" s="54"/>
    </row>
    <row r="260" spans="7:7" x14ac:dyDescent="0.25">
      <c r="G260" s="54"/>
    </row>
    <row r="261" spans="7:7" x14ac:dyDescent="0.25">
      <c r="G261" s="54"/>
    </row>
    <row r="262" spans="7:7" x14ac:dyDescent="0.25">
      <c r="G262" s="54"/>
    </row>
    <row r="263" spans="7:7" x14ac:dyDescent="0.25">
      <c r="G263" s="54"/>
    </row>
    <row r="264" spans="7:7" x14ac:dyDescent="0.25">
      <c r="G264" s="54"/>
    </row>
    <row r="265" spans="7:7" x14ac:dyDescent="0.25">
      <c r="G265" s="54"/>
    </row>
    <row r="266" spans="7:7" x14ac:dyDescent="0.25">
      <c r="G266" s="54"/>
    </row>
    <row r="267" spans="7:7" x14ac:dyDescent="0.25">
      <c r="G267" s="54"/>
    </row>
    <row r="268" spans="7:7" x14ac:dyDescent="0.25">
      <c r="G268" s="54"/>
    </row>
    <row r="269" spans="7:7" x14ac:dyDescent="0.25">
      <c r="G269" s="54"/>
    </row>
    <row r="270" spans="7:7" x14ac:dyDescent="0.25">
      <c r="G270" s="54"/>
    </row>
    <row r="271" spans="7:7" x14ac:dyDescent="0.25">
      <c r="G271" s="54"/>
    </row>
    <row r="272" spans="7:7" x14ac:dyDescent="0.25">
      <c r="G272" s="54"/>
    </row>
    <row r="273" spans="7:7" x14ac:dyDescent="0.25">
      <c r="G273" s="54"/>
    </row>
    <row r="274" spans="7:7" x14ac:dyDescent="0.25">
      <c r="G274" s="54"/>
    </row>
    <row r="275" spans="7:7" x14ac:dyDescent="0.25">
      <c r="G275" s="54"/>
    </row>
    <row r="276" spans="7:7" x14ac:dyDescent="0.25">
      <c r="G276" s="54"/>
    </row>
    <row r="277" spans="7:7" x14ac:dyDescent="0.25">
      <c r="G277" s="54"/>
    </row>
    <row r="278" spans="7:7" x14ac:dyDescent="0.25">
      <c r="G278" s="54"/>
    </row>
    <row r="279" spans="7:7" x14ac:dyDescent="0.25">
      <c r="G279" s="54"/>
    </row>
    <row r="280" spans="7:7" x14ac:dyDescent="0.25">
      <c r="G280" s="54"/>
    </row>
    <row r="281" spans="7:7" x14ac:dyDescent="0.25">
      <c r="G281" s="54"/>
    </row>
    <row r="282" spans="7:7" x14ac:dyDescent="0.25">
      <c r="G282" s="54"/>
    </row>
    <row r="283" spans="7:7" x14ac:dyDescent="0.25">
      <c r="G283" s="54"/>
    </row>
    <row r="284" spans="7:7" x14ac:dyDescent="0.25">
      <c r="G284" s="54"/>
    </row>
    <row r="285" spans="7:7" x14ac:dyDescent="0.25">
      <c r="G285" s="54"/>
    </row>
    <row r="286" spans="7:7" x14ac:dyDescent="0.25">
      <c r="G286" s="54"/>
    </row>
    <row r="287" spans="7:7" x14ac:dyDescent="0.25">
      <c r="G287" s="54"/>
    </row>
    <row r="288" spans="7:7" x14ac:dyDescent="0.25">
      <c r="G288" s="54"/>
    </row>
    <row r="289" spans="7:7" x14ac:dyDescent="0.25">
      <c r="G289" s="54"/>
    </row>
    <row r="290" spans="7:7" x14ac:dyDescent="0.25">
      <c r="G290" s="54"/>
    </row>
    <row r="291" spans="7:7" x14ac:dyDescent="0.25">
      <c r="G291" s="54"/>
    </row>
    <row r="292" spans="7:7" x14ac:dyDescent="0.25">
      <c r="G292" s="54"/>
    </row>
    <row r="293" spans="7:7" x14ac:dyDescent="0.25">
      <c r="G293" s="54"/>
    </row>
    <row r="294" spans="7:7" x14ac:dyDescent="0.25">
      <c r="G294" s="54"/>
    </row>
    <row r="295" spans="7:7" x14ac:dyDescent="0.25">
      <c r="G295" s="54"/>
    </row>
    <row r="296" spans="7:7" x14ac:dyDescent="0.25">
      <c r="G296" s="54"/>
    </row>
    <row r="297" spans="7:7" x14ac:dyDescent="0.25">
      <c r="G297" s="54"/>
    </row>
    <row r="298" spans="7:7" x14ac:dyDescent="0.25">
      <c r="G298" s="54"/>
    </row>
    <row r="299" spans="7:7" x14ac:dyDescent="0.25">
      <c r="G299" s="54"/>
    </row>
    <row r="300" spans="7:7" x14ac:dyDescent="0.25">
      <c r="G300" s="54"/>
    </row>
    <row r="301" spans="7:7" x14ac:dyDescent="0.25">
      <c r="G301" s="54"/>
    </row>
    <row r="302" spans="7:7" x14ac:dyDescent="0.25">
      <c r="G302" s="54"/>
    </row>
    <row r="303" spans="7:7" x14ac:dyDescent="0.25">
      <c r="G303" s="54"/>
    </row>
    <row r="304" spans="7:7" x14ac:dyDescent="0.25">
      <c r="G304" s="54"/>
    </row>
    <row r="305" spans="7:7" x14ac:dyDescent="0.25">
      <c r="G305" s="54"/>
    </row>
    <row r="306" spans="7:7" x14ac:dyDescent="0.25">
      <c r="G306" s="54"/>
    </row>
    <row r="307" spans="7:7" x14ac:dyDescent="0.25">
      <c r="G307" s="54"/>
    </row>
    <row r="308" spans="7:7" x14ac:dyDescent="0.25">
      <c r="G308" s="54"/>
    </row>
    <row r="309" spans="7:7" x14ac:dyDescent="0.25">
      <c r="G309" s="54"/>
    </row>
    <row r="310" spans="7:7" x14ac:dyDescent="0.25">
      <c r="G310" s="54"/>
    </row>
    <row r="311" spans="7:7" x14ac:dyDescent="0.25">
      <c r="G311" s="54"/>
    </row>
    <row r="312" spans="7:7" x14ac:dyDescent="0.25">
      <c r="G312" s="54"/>
    </row>
    <row r="313" spans="7:7" x14ac:dyDescent="0.25">
      <c r="G313" s="54"/>
    </row>
    <row r="314" spans="7:7" x14ac:dyDescent="0.25">
      <c r="G314" s="54"/>
    </row>
    <row r="315" spans="7:7" x14ac:dyDescent="0.25">
      <c r="G315" s="54"/>
    </row>
    <row r="316" spans="7:7" x14ac:dyDescent="0.25">
      <c r="G316" s="54"/>
    </row>
    <row r="317" spans="7:7" x14ac:dyDescent="0.25">
      <c r="G317" s="54"/>
    </row>
    <row r="318" spans="7:7" x14ac:dyDescent="0.25">
      <c r="G318" s="54"/>
    </row>
    <row r="319" spans="7:7" x14ac:dyDescent="0.25">
      <c r="G319" s="54"/>
    </row>
    <row r="320" spans="7:7" x14ac:dyDescent="0.25">
      <c r="G320" s="54"/>
    </row>
    <row r="321" spans="7:7" x14ac:dyDescent="0.25">
      <c r="G321" s="54"/>
    </row>
    <row r="322" spans="7:7" x14ac:dyDescent="0.25">
      <c r="G322" s="54"/>
    </row>
    <row r="323" spans="7:7" x14ac:dyDescent="0.25">
      <c r="G323" s="54"/>
    </row>
    <row r="324" spans="7:7" x14ac:dyDescent="0.25">
      <c r="G324" s="54"/>
    </row>
    <row r="325" spans="7:7" x14ac:dyDescent="0.25">
      <c r="G325" s="54"/>
    </row>
    <row r="326" spans="7:7" x14ac:dyDescent="0.25">
      <c r="G326" s="54"/>
    </row>
    <row r="327" spans="7:7" x14ac:dyDescent="0.25">
      <c r="G327" s="54"/>
    </row>
    <row r="328" spans="7:7" x14ac:dyDescent="0.25">
      <c r="G328" s="54"/>
    </row>
    <row r="329" spans="7:7" x14ac:dyDescent="0.25">
      <c r="G329" s="54"/>
    </row>
    <row r="330" spans="7:7" x14ac:dyDescent="0.25">
      <c r="G330" s="54"/>
    </row>
    <row r="331" spans="7:7" x14ac:dyDescent="0.25">
      <c r="G331" s="54"/>
    </row>
    <row r="332" spans="7:7" x14ac:dyDescent="0.25">
      <c r="G332" s="54"/>
    </row>
    <row r="333" spans="7:7" x14ac:dyDescent="0.25">
      <c r="G333" s="54"/>
    </row>
    <row r="334" spans="7:7" x14ac:dyDescent="0.25">
      <c r="G334" s="54"/>
    </row>
    <row r="335" spans="7:7" x14ac:dyDescent="0.25">
      <c r="G335" s="54"/>
    </row>
    <row r="336" spans="7:7" x14ac:dyDescent="0.25">
      <c r="G336" s="54"/>
    </row>
    <row r="337" spans="7:7" x14ac:dyDescent="0.25">
      <c r="G337" s="54"/>
    </row>
    <row r="338" spans="7:7" x14ac:dyDescent="0.25">
      <c r="G338" s="54"/>
    </row>
    <row r="339" spans="7:7" x14ac:dyDescent="0.25">
      <c r="G339" s="54"/>
    </row>
    <row r="340" spans="7:7" x14ac:dyDescent="0.25">
      <c r="G340" s="54"/>
    </row>
    <row r="341" spans="7:7" x14ac:dyDescent="0.25">
      <c r="G341" s="54"/>
    </row>
    <row r="342" spans="7:7" x14ac:dyDescent="0.25">
      <c r="G342" s="54"/>
    </row>
    <row r="343" spans="7:7" x14ac:dyDescent="0.25">
      <c r="G343" s="54"/>
    </row>
    <row r="344" spans="7:7" x14ac:dyDescent="0.25">
      <c r="G344" s="54"/>
    </row>
    <row r="345" spans="7:7" x14ac:dyDescent="0.25">
      <c r="G345" s="54"/>
    </row>
    <row r="346" spans="7:7" x14ac:dyDescent="0.25">
      <c r="G346" s="54"/>
    </row>
    <row r="347" spans="7:7" x14ac:dyDescent="0.25">
      <c r="G347" s="54"/>
    </row>
    <row r="348" spans="7:7" x14ac:dyDescent="0.25">
      <c r="G348" s="54"/>
    </row>
    <row r="349" spans="7:7" x14ac:dyDescent="0.25">
      <c r="G349" s="54"/>
    </row>
    <row r="350" spans="7:7" x14ac:dyDescent="0.25">
      <c r="G350" s="54"/>
    </row>
    <row r="351" spans="7:7" x14ac:dyDescent="0.25">
      <c r="G351" s="54"/>
    </row>
    <row r="352" spans="7:7" x14ac:dyDescent="0.25">
      <c r="G352" s="54"/>
    </row>
    <row r="353" spans="7:7" x14ac:dyDescent="0.25">
      <c r="G353" s="54"/>
    </row>
    <row r="354" spans="7:7" x14ac:dyDescent="0.25">
      <c r="G354" s="54"/>
    </row>
    <row r="355" spans="7:7" x14ac:dyDescent="0.25">
      <c r="G355" s="54"/>
    </row>
    <row r="356" spans="7:7" x14ac:dyDescent="0.25">
      <c r="G356" s="54"/>
    </row>
    <row r="357" spans="7:7" x14ac:dyDescent="0.25">
      <c r="G357" s="54"/>
    </row>
    <row r="358" spans="7:7" x14ac:dyDescent="0.25">
      <c r="G358" s="54"/>
    </row>
    <row r="359" spans="7:7" x14ac:dyDescent="0.25">
      <c r="G359" s="54"/>
    </row>
    <row r="360" spans="7:7" x14ac:dyDescent="0.25">
      <c r="G360" s="54"/>
    </row>
    <row r="361" spans="7:7" x14ac:dyDescent="0.25">
      <c r="G361" s="54"/>
    </row>
    <row r="362" spans="7:7" x14ac:dyDescent="0.25">
      <c r="G362" s="54"/>
    </row>
    <row r="363" spans="7:7" x14ac:dyDescent="0.25">
      <c r="G363" s="54"/>
    </row>
    <row r="364" spans="7:7" x14ac:dyDescent="0.25">
      <c r="G364" s="54"/>
    </row>
    <row r="365" spans="7:7" x14ac:dyDescent="0.25">
      <c r="G365" s="54"/>
    </row>
    <row r="366" spans="7:7" x14ac:dyDescent="0.25">
      <c r="G366" s="54"/>
    </row>
    <row r="367" spans="7:7" x14ac:dyDescent="0.25">
      <c r="G367" s="54"/>
    </row>
    <row r="368" spans="7:7" x14ac:dyDescent="0.25">
      <c r="G368" s="54"/>
    </row>
    <row r="369" spans="7:7" x14ac:dyDescent="0.25">
      <c r="G369" s="54"/>
    </row>
    <row r="370" spans="7:7" x14ac:dyDescent="0.25">
      <c r="G370" s="54"/>
    </row>
    <row r="371" spans="7:7" x14ac:dyDescent="0.25">
      <c r="G371" s="54"/>
    </row>
    <row r="372" spans="7:7" x14ac:dyDescent="0.25">
      <c r="G372" s="54"/>
    </row>
    <row r="373" spans="7:7" x14ac:dyDescent="0.25">
      <c r="G373" s="54"/>
    </row>
    <row r="374" spans="7:7" x14ac:dyDescent="0.25">
      <c r="G374" s="54"/>
    </row>
    <row r="375" spans="7:7" x14ac:dyDescent="0.25">
      <c r="G375" s="54"/>
    </row>
    <row r="376" spans="7:7" x14ac:dyDescent="0.25">
      <c r="G376" s="54"/>
    </row>
    <row r="377" spans="7:7" x14ac:dyDescent="0.25">
      <c r="G377" s="54"/>
    </row>
    <row r="378" spans="7:7" x14ac:dyDescent="0.25">
      <c r="G378" s="54"/>
    </row>
    <row r="379" spans="7:7" x14ac:dyDescent="0.25">
      <c r="G379" s="54"/>
    </row>
    <row r="380" spans="7:7" x14ac:dyDescent="0.25">
      <c r="G380" s="54"/>
    </row>
    <row r="381" spans="7:7" x14ac:dyDescent="0.25">
      <c r="G381" s="54"/>
    </row>
    <row r="382" spans="7:7" x14ac:dyDescent="0.25">
      <c r="G382" s="54"/>
    </row>
    <row r="383" spans="7:7" x14ac:dyDescent="0.25">
      <c r="G383" s="54"/>
    </row>
    <row r="384" spans="7:7" x14ac:dyDescent="0.25">
      <c r="G384" s="54"/>
    </row>
    <row r="385" spans="7:7" x14ac:dyDescent="0.25">
      <c r="G385" s="54"/>
    </row>
    <row r="386" spans="7:7" x14ac:dyDescent="0.25">
      <c r="G386" s="54"/>
    </row>
    <row r="387" spans="7:7" x14ac:dyDescent="0.25">
      <c r="G387" s="54"/>
    </row>
    <row r="388" spans="7:7" x14ac:dyDescent="0.25">
      <c r="G388" s="54"/>
    </row>
    <row r="389" spans="7:7" x14ac:dyDescent="0.25">
      <c r="G389" s="54"/>
    </row>
    <row r="390" spans="7:7" x14ac:dyDescent="0.25">
      <c r="G390" s="54"/>
    </row>
    <row r="391" spans="7:7" x14ac:dyDescent="0.25">
      <c r="G391" s="54"/>
    </row>
    <row r="392" spans="7:7" x14ac:dyDescent="0.25">
      <c r="G392" s="54"/>
    </row>
    <row r="393" spans="7:7" x14ac:dyDescent="0.25">
      <c r="G393" s="54"/>
    </row>
    <row r="394" spans="7:7" x14ac:dyDescent="0.25">
      <c r="G394" s="54"/>
    </row>
    <row r="395" spans="7:7" x14ac:dyDescent="0.25">
      <c r="G395" s="54"/>
    </row>
    <row r="396" spans="7:7" x14ac:dyDescent="0.25">
      <c r="G396" s="54"/>
    </row>
    <row r="397" spans="7:7" x14ac:dyDescent="0.25">
      <c r="G397" s="54"/>
    </row>
    <row r="398" spans="7:7" x14ac:dyDescent="0.25">
      <c r="G398" s="54"/>
    </row>
    <row r="399" spans="7:7" x14ac:dyDescent="0.25">
      <c r="G399" s="54"/>
    </row>
    <row r="400" spans="7:7" x14ac:dyDescent="0.25">
      <c r="G400" s="54"/>
    </row>
    <row r="401" spans="7:7" x14ac:dyDescent="0.25">
      <c r="G401" s="54"/>
    </row>
    <row r="402" spans="7:7" x14ac:dyDescent="0.25">
      <c r="G402" s="54"/>
    </row>
    <row r="403" spans="7:7" x14ac:dyDescent="0.25">
      <c r="G403" s="54"/>
    </row>
    <row r="404" spans="7:7" x14ac:dyDescent="0.25">
      <c r="G404" s="54"/>
    </row>
    <row r="405" spans="7:7" x14ac:dyDescent="0.25">
      <c r="G405" s="54"/>
    </row>
    <row r="406" spans="7:7" x14ac:dyDescent="0.25">
      <c r="G406" s="54"/>
    </row>
    <row r="407" spans="7:7" x14ac:dyDescent="0.25">
      <c r="G407" s="54"/>
    </row>
    <row r="408" spans="7:7" x14ac:dyDescent="0.25">
      <c r="G408" s="54"/>
    </row>
    <row r="409" spans="7:7" x14ac:dyDescent="0.25">
      <c r="G409" s="54"/>
    </row>
    <row r="410" spans="7:7" x14ac:dyDescent="0.25">
      <c r="G410" s="54"/>
    </row>
    <row r="411" spans="7:7" x14ac:dyDescent="0.25">
      <c r="G411" s="54"/>
    </row>
    <row r="412" spans="7:7" x14ac:dyDescent="0.25">
      <c r="G412" s="54"/>
    </row>
    <row r="413" spans="7:7" x14ac:dyDescent="0.25">
      <c r="G413" s="54"/>
    </row>
    <row r="414" spans="7:7" x14ac:dyDescent="0.25">
      <c r="G414" s="54"/>
    </row>
    <row r="415" spans="7:7" x14ac:dyDescent="0.25">
      <c r="G415" s="54"/>
    </row>
    <row r="416" spans="7:7" x14ac:dyDescent="0.25">
      <c r="G416" s="54"/>
    </row>
    <row r="417" spans="7:7" x14ac:dyDescent="0.25">
      <c r="G417" s="54"/>
    </row>
    <row r="418" spans="7:7" x14ac:dyDescent="0.25">
      <c r="G418" s="54"/>
    </row>
    <row r="419" spans="7:7" x14ac:dyDescent="0.25">
      <c r="G419" s="54"/>
    </row>
    <row r="420" spans="7:7" x14ac:dyDescent="0.25">
      <c r="G420" s="54"/>
    </row>
    <row r="421" spans="7:7" x14ac:dyDescent="0.25">
      <c r="G421" s="54"/>
    </row>
    <row r="422" spans="7:7" x14ac:dyDescent="0.25">
      <c r="G422" s="54"/>
    </row>
    <row r="423" spans="7:7" x14ac:dyDescent="0.25">
      <c r="G423" s="54"/>
    </row>
    <row r="424" spans="7:7" x14ac:dyDescent="0.25">
      <c r="G424" s="54"/>
    </row>
    <row r="425" spans="7:7" x14ac:dyDescent="0.25">
      <c r="G425" s="54"/>
    </row>
    <row r="426" spans="7:7" x14ac:dyDescent="0.25">
      <c r="G426" s="54"/>
    </row>
    <row r="427" spans="7:7" x14ac:dyDescent="0.25">
      <c r="G427" s="54"/>
    </row>
    <row r="428" spans="7:7" x14ac:dyDescent="0.25">
      <c r="G428" s="54"/>
    </row>
    <row r="429" spans="7:7" x14ac:dyDescent="0.25">
      <c r="G429" s="54"/>
    </row>
    <row r="430" spans="7:7" x14ac:dyDescent="0.25">
      <c r="G430" s="54"/>
    </row>
    <row r="431" spans="7:7" x14ac:dyDescent="0.25">
      <c r="G431" s="54"/>
    </row>
    <row r="432" spans="7:7" x14ac:dyDescent="0.25">
      <c r="G432" s="54"/>
    </row>
    <row r="433" spans="7:7" x14ac:dyDescent="0.25">
      <c r="G433" s="54"/>
    </row>
    <row r="434" spans="7:7" x14ac:dyDescent="0.25">
      <c r="G434" s="54"/>
    </row>
    <row r="435" spans="7:7" x14ac:dyDescent="0.25">
      <c r="G435" s="54"/>
    </row>
    <row r="436" spans="7:7" x14ac:dyDescent="0.25">
      <c r="G436" s="54"/>
    </row>
    <row r="437" spans="7:7" x14ac:dyDescent="0.25">
      <c r="G437" s="54"/>
    </row>
    <row r="438" spans="7:7" x14ac:dyDescent="0.25">
      <c r="G438" s="54"/>
    </row>
    <row r="439" spans="7:7" x14ac:dyDescent="0.25">
      <c r="G439" s="54"/>
    </row>
    <row r="440" spans="7:7" x14ac:dyDescent="0.25">
      <c r="G440" s="54"/>
    </row>
    <row r="441" spans="7:7" x14ac:dyDescent="0.25">
      <c r="G441" s="54"/>
    </row>
    <row r="442" spans="7:7" x14ac:dyDescent="0.25">
      <c r="G442" s="54"/>
    </row>
    <row r="443" spans="7:7" x14ac:dyDescent="0.25">
      <c r="G443" s="54"/>
    </row>
    <row r="444" spans="7:7" x14ac:dyDescent="0.25">
      <c r="G444" s="54"/>
    </row>
    <row r="445" spans="7:7" x14ac:dyDescent="0.25">
      <c r="G445" s="54"/>
    </row>
    <row r="446" spans="7:7" x14ac:dyDescent="0.25">
      <c r="G446" s="54"/>
    </row>
    <row r="447" spans="7:7" x14ac:dyDescent="0.25">
      <c r="G447" s="54"/>
    </row>
    <row r="448" spans="7:7" x14ac:dyDescent="0.25">
      <c r="G448" s="54"/>
    </row>
    <row r="449" spans="7:7" x14ac:dyDescent="0.25">
      <c r="G449" s="54"/>
    </row>
    <row r="450" spans="7:7" x14ac:dyDescent="0.25">
      <c r="G450" s="54"/>
    </row>
    <row r="451" spans="7:7" x14ac:dyDescent="0.25">
      <c r="G451" s="54"/>
    </row>
    <row r="452" spans="7:7" x14ac:dyDescent="0.25">
      <c r="G452" s="54"/>
    </row>
    <row r="453" spans="7:7" x14ac:dyDescent="0.25">
      <c r="G453" s="54"/>
    </row>
    <row r="454" spans="7:7" x14ac:dyDescent="0.25">
      <c r="G454" s="54"/>
    </row>
    <row r="455" spans="7:7" x14ac:dyDescent="0.25">
      <c r="G455" s="54"/>
    </row>
    <row r="456" spans="7:7" x14ac:dyDescent="0.25">
      <c r="G456" s="54"/>
    </row>
    <row r="457" spans="7:7" x14ac:dyDescent="0.25">
      <c r="G457" s="54"/>
    </row>
    <row r="458" spans="7:7" x14ac:dyDescent="0.25">
      <c r="G458" s="54"/>
    </row>
    <row r="459" spans="7:7" x14ac:dyDescent="0.25">
      <c r="G459" s="54"/>
    </row>
    <row r="460" spans="7:7" x14ac:dyDescent="0.25">
      <c r="G460" s="54"/>
    </row>
    <row r="461" spans="7:7" x14ac:dyDescent="0.25">
      <c r="G461" s="54"/>
    </row>
    <row r="462" spans="7:7" x14ac:dyDescent="0.25">
      <c r="G462" s="54"/>
    </row>
    <row r="463" spans="7:7" x14ac:dyDescent="0.25">
      <c r="G463" s="54"/>
    </row>
    <row r="464" spans="7:7" x14ac:dyDescent="0.25">
      <c r="G464" s="54"/>
    </row>
    <row r="465" spans="7:7" x14ac:dyDescent="0.25">
      <c r="G465" s="54"/>
    </row>
    <row r="466" spans="7:7" x14ac:dyDescent="0.25">
      <c r="G466" s="54"/>
    </row>
    <row r="467" spans="7:7" x14ac:dyDescent="0.25">
      <c r="G467" s="54"/>
    </row>
    <row r="468" spans="7:7" x14ac:dyDescent="0.25">
      <c r="G468" s="54"/>
    </row>
    <row r="469" spans="7:7" x14ac:dyDescent="0.25">
      <c r="G469" s="54"/>
    </row>
    <row r="470" spans="7:7" x14ac:dyDescent="0.25">
      <c r="G470" s="54"/>
    </row>
    <row r="471" spans="7:7" x14ac:dyDescent="0.25">
      <c r="G471" s="54"/>
    </row>
    <row r="472" spans="7:7" x14ac:dyDescent="0.25">
      <c r="G472" s="54"/>
    </row>
    <row r="473" spans="7:7" x14ac:dyDescent="0.25">
      <c r="G473" s="54"/>
    </row>
    <row r="474" spans="7:7" x14ac:dyDescent="0.25">
      <c r="G474" s="54"/>
    </row>
    <row r="475" spans="7:7" x14ac:dyDescent="0.25">
      <c r="G475" s="54"/>
    </row>
    <row r="476" spans="7:7" x14ac:dyDescent="0.25">
      <c r="G476" s="54"/>
    </row>
    <row r="477" spans="7:7" x14ac:dyDescent="0.25">
      <c r="G477" s="54"/>
    </row>
    <row r="478" spans="7:7" x14ac:dyDescent="0.25">
      <c r="G478" s="54"/>
    </row>
    <row r="479" spans="7:7" x14ac:dyDescent="0.25">
      <c r="G479" s="54"/>
    </row>
    <row r="480" spans="7:7" x14ac:dyDescent="0.25">
      <c r="G480" s="54"/>
    </row>
    <row r="481" spans="7:7" x14ac:dyDescent="0.25">
      <c r="G481" s="54"/>
    </row>
    <row r="482" spans="7:7" x14ac:dyDescent="0.25">
      <c r="G482" s="54"/>
    </row>
    <row r="483" spans="7:7" x14ac:dyDescent="0.25">
      <c r="G483" s="54"/>
    </row>
    <row r="484" spans="7:7" x14ac:dyDescent="0.25">
      <c r="G484" s="54"/>
    </row>
    <row r="485" spans="7:7" x14ac:dyDescent="0.25">
      <c r="G485" s="54"/>
    </row>
    <row r="486" spans="7:7" x14ac:dyDescent="0.25">
      <c r="G486" s="54"/>
    </row>
    <row r="487" spans="7:7" x14ac:dyDescent="0.25">
      <c r="G487" s="54"/>
    </row>
    <row r="488" spans="7:7" x14ac:dyDescent="0.25">
      <c r="G488" s="54"/>
    </row>
    <row r="489" spans="7:7" x14ac:dyDescent="0.25">
      <c r="G489" s="54"/>
    </row>
    <row r="490" spans="7:7" x14ac:dyDescent="0.25">
      <c r="G490" s="54"/>
    </row>
    <row r="491" spans="7:7" x14ac:dyDescent="0.25">
      <c r="G491" s="54"/>
    </row>
    <row r="492" spans="7:7" x14ac:dyDescent="0.25">
      <c r="G492" s="54"/>
    </row>
    <row r="493" spans="7:7" x14ac:dyDescent="0.25">
      <c r="G493" s="54"/>
    </row>
    <row r="494" spans="7:7" x14ac:dyDescent="0.25">
      <c r="G494" s="54"/>
    </row>
    <row r="495" spans="7:7" x14ac:dyDescent="0.25">
      <c r="G495" s="54"/>
    </row>
    <row r="496" spans="7:7" x14ac:dyDescent="0.25">
      <c r="G496" s="54"/>
    </row>
    <row r="497" spans="7:7" x14ac:dyDescent="0.25">
      <c r="G497" s="54"/>
    </row>
    <row r="498" spans="7:7" x14ac:dyDescent="0.25">
      <c r="G498" s="54"/>
    </row>
    <row r="499" spans="7:7" x14ac:dyDescent="0.25">
      <c r="G499" s="54"/>
    </row>
    <row r="500" spans="7:7" x14ac:dyDescent="0.25">
      <c r="G500" s="54"/>
    </row>
    <row r="501" spans="7:7" x14ac:dyDescent="0.25">
      <c r="G501" s="54"/>
    </row>
    <row r="502" spans="7:7" x14ac:dyDescent="0.25">
      <c r="G502" s="54"/>
    </row>
    <row r="503" spans="7:7" x14ac:dyDescent="0.25">
      <c r="G503" s="54"/>
    </row>
    <row r="504" spans="7:7" x14ac:dyDescent="0.25">
      <c r="G504" s="54"/>
    </row>
    <row r="505" spans="7:7" x14ac:dyDescent="0.25">
      <c r="G505" s="54"/>
    </row>
    <row r="506" spans="7:7" x14ac:dyDescent="0.25">
      <c r="G506" s="54"/>
    </row>
    <row r="507" spans="7:7" x14ac:dyDescent="0.25">
      <c r="G507" s="54"/>
    </row>
    <row r="508" spans="7:7" x14ac:dyDescent="0.25">
      <c r="G508" s="54"/>
    </row>
    <row r="509" spans="7:7" x14ac:dyDescent="0.25">
      <c r="G509" s="54"/>
    </row>
    <row r="510" spans="7:7" x14ac:dyDescent="0.25">
      <c r="G510" s="54"/>
    </row>
    <row r="511" spans="7:7" x14ac:dyDescent="0.25">
      <c r="G511" s="54"/>
    </row>
    <row r="512" spans="7:7" x14ac:dyDescent="0.25">
      <c r="G512" s="54"/>
    </row>
    <row r="513" spans="7:7" x14ac:dyDescent="0.25">
      <c r="G513" s="54"/>
    </row>
    <row r="514" spans="7:7" x14ac:dyDescent="0.25">
      <c r="G514" s="54"/>
    </row>
    <row r="515" spans="7:7" x14ac:dyDescent="0.25">
      <c r="G515" s="54"/>
    </row>
    <row r="516" spans="7:7" x14ac:dyDescent="0.25">
      <c r="G516" s="54"/>
    </row>
    <row r="517" spans="7:7" x14ac:dyDescent="0.25">
      <c r="G517" s="54"/>
    </row>
    <row r="518" spans="7:7" x14ac:dyDescent="0.25">
      <c r="G518" s="54"/>
    </row>
    <row r="519" spans="7:7" x14ac:dyDescent="0.25">
      <c r="G519" s="54"/>
    </row>
    <row r="520" spans="7:7" x14ac:dyDescent="0.25">
      <c r="G520" s="54"/>
    </row>
    <row r="521" spans="7:7" x14ac:dyDescent="0.25">
      <c r="G521" s="54"/>
    </row>
    <row r="522" spans="7:7" x14ac:dyDescent="0.25">
      <c r="G522" s="54"/>
    </row>
    <row r="523" spans="7:7" x14ac:dyDescent="0.25">
      <c r="G523" s="54"/>
    </row>
    <row r="524" spans="7:7" x14ac:dyDescent="0.25">
      <c r="G524" s="54"/>
    </row>
    <row r="525" spans="7:7" x14ac:dyDescent="0.25">
      <c r="G525" s="54"/>
    </row>
    <row r="526" spans="7:7" x14ac:dyDescent="0.25">
      <c r="G526" s="54"/>
    </row>
    <row r="527" spans="7:7" x14ac:dyDescent="0.25">
      <c r="G527" s="54"/>
    </row>
    <row r="528" spans="7:7" x14ac:dyDescent="0.25">
      <c r="G528" s="54"/>
    </row>
    <row r="529" spans="7:7" x14ac:dyDescent="0.25">
      <c r="G529" s="54"/>
    </row>
    <row r="530" spans="7:7" x14ac:dyDescent="0.25">
      <c r="G530" s="54"/>
    </row>
    <row r="531" spans="7:7" x14ac:dyDescent="0.25">
      <c r="G531" s="54"/>
    </row>
    <row r="532" spans="7:7" x14ac:dyDescent="0.25">
      <c r="G532" s="54"/>
    </row>
    <row r="533" spans="7:7" x14ac:dyDescent="0.25">
      <c r="G533" s="54"/>
    </row>
    <row r="534" spans="7:7" x14ac:dyDescent="0.25">
      <c r="G534" s="54"/>
    </row>
    <row r="535" spans="7:7" x14ac:dyDescent="0.25">
      <c r="G535" s="54"/>
    </row>
    <row r="536" spans="7:7" x14ac:dyDescent="0.25">
      <c r="G536" s="54"/>
    </row>
    <row r="537" spans="7:7" x14ac:dyDescent="0.25">
      <c r="G537" s="54"/>
    </row>
    <row r="538" spans="7:7" x14ac:dyDescent="0.25">
      <c r="G538" s="54"/>
    </row>
    <row r="539" spans="7:7" x14ac:dyDescent="0.25">
      <c r="G539" s="54"/>
    </row>
    <row r="540" spans="7:7" x14ac:dyDescent="0.25">
      <c r="G540" s="54"/>
    </row>
    <row r="541" spans="7:7" x14ac:dyDescent="0.25">
      <c r="G541" s="54"/>
    </row>
    <row r="542" spans="7:7" x14ac:dyDescent="0.25">
      <c r="G542" s="54"/>
    </row>
    <row r="543" spans="7:7" x14ac:dyDescent="0.25">
      <c r="G543" s="54"/>
    </row>
    <row r="544" spans="7:7" x14ac:dyDescent="0.25">
      <c r="G544" s="54"/>
    </row>
    <row r="545" spans="7:7" x14ac:dyDescent="0.25">
      <c r="G545" s="54"/>
    </row>
    <row r="546" spans="7:7" x14ac:dyDescent="0.25">
      <c r="G546" s="54"/>
    </row>
    <row r="547" spans="7:7" x14ac:dyDescent="0.25">
      <c r="G547" s="54"/>
    </row>
    <row r="548" spans="7:7" x14ac:dyDescent="0.25">
      <c r="G548" s="54"/>
    </row>
    <row r="549" spans="7:7" x14ac:dyDescent="0.25">
      <c r="G549" s="54"/>
    </row>
    <row r="550" spans="7:7" x14ac:dyDescent="0.25">
      <c r="G550" s="54"/>
    </row>
    <row r="551" spans="7:7" x14ac:dyDescent="0.25">
      <c r="G551" s="54"/>
    </row>
    <row r="552" spans="7:7" x14ac:dyDescent="0.25">
      <c r="G552" s="54"/>
    </row>
    <row r="553" spans="7:7" x14ac:dyDescent="0.25">
      <c r="G553" s="54"/>
    </row>
    <row r="554" spans="7:7" x14ac:dyDescent="0.25">
      <c r="G554" s="54"/>
    </row>
    <row r="555" spans="7:7" x14ac:dyDescent="0.25">
      <c r="G555" s="54"/>
    </row>
    <row r="556" spans="7:7" x14ac:dyDescent="0.25">
      <c r="G556" s="54"/>
    </row>
    <row r="557" spans="7:7" x14ac:dyDescent="0.25">
      <c r="G557" s="54"/>
    </row>
    <row r="558" spans="7:7" x14ac:dyDescent="0.25">
      <c r="G558" s="54"/>
    </row>
    <row r="559" spans="7:7" x14ac:dyDescent="0.25">
      <c r="G559" s="54"/>
    </row>
    <row r="560" spans="7:7" x14ac:dyDescent="0.25">
      <c r="G560" s="54"/>
    </row>
    <row r="561" spans="7:7" x14ac:dyDescent="0.25">
      <c r="G561" s="54"/>
    </row>
    <row r="562" spans="7:7" x14ac:dyDescent="0.25">
      <c r="G562" s="54"/>
    </row>
    <row r="563" spans="7:7" x14ac:dyDescent="0.25">
      <c r="G563" s="54"/>
    </row>
    <row r="564" spans="7:7" x14ac:dyDescent="0.25">
      <c r="G564" s="54"/>
    </row>
    <row r="565" spans="7:7" x14ac:dyDescent="0.25">
      <c r="G565" s="54"/>
    </row>
    <row r="566" spans="7:7" x14ac:dyDescent="0.25">
      <c r="G566" s="54"/>
    </row>
    <row r="567" spans="7:7" x14ac:dyDescent="0.25">
      <c r="G567" s="54"/>
    </row>
    <row r="568" spans="7:7" x14ac:dyDescent="0.25">
      <c r="G568" s="54"/>
    </row>
    <row r="569" spans="7:7" x14ac:dyDescent="0.25">
      <c r="G569" s="54"/>
    </row>
    <row r="570" spans="7:7" x14ac:dyDescent="0.25">
      <c r="G570" s="54"/>
    </row>
    <row r="571" spans="7:7" x14ac:dyDescent="0.25">
      <c r="G571" s="54"/>
    </row>
    <row r="572" spans="7:7" x14ac:dyDescent="0.25">
      <c r="G572" s="54"/>
    </row>
    <row r="573" spans="7:7" x14ac:dyDescent="0.25">
      <c r="G573" s="54"/>
    </row>
    <row r="574" spans="7:7" x14ac:dyDescent="0.25">
      <c r="G574" s="54"/>
    </row>
    <row r="575" spans="7:7" x14ac:dyDescent="0.25">
      <c r="G575" s="54"/>
    </row>
    <row r="576" spans="7:7" x14ac:dyDescent="0.25">
      <c r="G576" s="54"/>
    </row>
    <row r="577" spans="7:7" x14ac:dyDescent="0.25">
      <c r="G577" s="54"/>
    </row>
    <row r="578" spans="7:7" x14ac:dyDescent="0.25">
      <c r="G578" s="54"/>
    </row>
    <row r="579" spans="7:7" x14ac:dyDescent="0.25">
      <c r="G579" s="54"/>
    </row>
    <row r="580" spans="7:7" x14ac:dyDescent="0.25">
      <c r="G580" s="54"/>
    </row>
    <row r="581" spans="7:7" x14ac:dyDescent="0.25">
      <c r="G581" s="54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22</vt:i4>
      </vt:variant>
    </vt:vector>
  </HeadingPairs>
  <TitlesOfParts>
    <vt:vector size="29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LAW Wing-yan, Maria</cp:lastModifiedBy>
  <cp:lastPrinted>2017-12-27T10:27:46Z</cp:lastPrinted>
  <dcterms:created xsi:type="dcterms:W3CDTF">1999-05-11T09:23:49Z</dcterms:created>
  <dcterms:modified xsi:type="dcterms:W3CDTF">2017-12-29T04:24:10Z</dcterms:modified>
</cp:coreProperties>
</file>