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  <sheet name="Table2" sheetId="6" state="hidden" r:id="rId6"/>
  </sheets>
  <externalReferences>
    <externalReference r:id="rId9"/>
  </externalReference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'Table1'!$A$1:$O$74</definedName>
    <definedName name="_xlnm.Print_Area" localSheetId="5">'Table2'!$A$1:$H$55</definedName>
  </definedNames>
  <calcPr fullCalcOnLoad="1"/>
</workbook>
</file>

<file path=xl/sharedStrings.xml><?xml version="1.0" encoding="utf-8"?>
<sst xmlns="http://schemas.openxmlformats.org/spreadsheetml/2006/main" count="481" uniqueCount="153">
  <si>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</si>
  <si>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</si>
  <si>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</si>
  <si>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</si>
  <si>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</si>
  <si>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</si>
  <si>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</si>
  <si>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</si>
  <si>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</si>
  <si>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</si>
  <si>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</si>
  <si>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</si>
  <si>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</si>
  <si>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</si>
  <si>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</si>
  <si>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</si>
  <si>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</si>
  <si>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</si>
  <si>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</si>
  <si>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</si>
  <si>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</si>
  <si>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</si>
  <si>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</si>
  <si>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</si>
  <si>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</si>
  <si>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</si>
  <si>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</si>
  <si>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</si>
  <si>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</si>
  <si>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</si>
  <si>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</si>
  <si>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</si>
  <si>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</si>
  <si>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</si>
  <si>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</si>
  <si>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</si>
  <si>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</si>
  <si>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</si>
  <si>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</si>
  <si>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</si>
  <si>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</si>
  <si>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</si>
  <si>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</si>
  <si>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</si>
  <si>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</si>
  <si>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</si>
  <si>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</si>
  <si>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</si>
  <si>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</si>
  <si>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</si>
  <si>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</si>
  <si>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</si>
  <si>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</si>
  <si>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</si>
  <si>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</si>
  <si>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</si>
  <si>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</si>
  <si>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</si>
  <si>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</si>
  <si>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</si>
  <si>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</si>
  <si>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</si>
  <si>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</si>
  <si>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</si>
  <si>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</si>
  <si>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</si>
  <si>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</si>
  <si>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</si>
  <si>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</si>
  <si>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</si>
  <si>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</si>
  <si>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</si>
  <si>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</si>
  <si>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</si>
  <si>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</si>
  <si>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</si>
  <si>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</si>
  <si>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</si>
  <si>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</si>
  <si>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</si>
  <si>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</si>
  <si>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</si>
  <si>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</si>
  <si>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</si>
  <si>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</si>
  <si>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</si>
  <si>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</si>
  <si>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</si>
  <si>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</si>
  <si>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</si>
  <si>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</si>
  <si>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</si>
  <si>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</si>
  <si>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</si>
  <si>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</si>
  <si>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</si>
  <si>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</si>
  <si>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</si>
  <si>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</si>
  <si>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</si>
  <si>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</si>
  <si>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</si>
  <si>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</si>
  <si>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</si>
  <si>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</si>
  <si>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</si>
  <si>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</si>
  <si>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</si>
  <si>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</si>
  <si>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</si>
  <si>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</si>
  <si>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</si>
  <si>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</si>
  <si>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</si>
  <si>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</si>
  <si>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</si>
  <si>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</si>
  <si>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</si>
  <si>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</si>
  <si>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</si>
  <si>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</si>
  <si>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</si>
  <si>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</si>
  <si>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</si>
  <si>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</si>
  <si>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Ownership Scheme and Private</t>
  </si>
  <si>
    <t xml:space="preserve">   Sector Participation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</si>
  <si>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</si>
  <si>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</si>
  <si>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</si>
  <si>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</si>
  <si>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</si>
  <si>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With the introduction of the new Return on Loans and Advances and Provisions (as revised from the Return on Loans and Advances</t>
  </si>
  <si>
    <t>for Use in Hong Kong) as from December 1994, a number of AIs have reclassified certain components.  As a result, the figures are not</t>
  </si>
  <si>
    <t>strictly comparable with those of previous quarters.   The percentage changes given above have been adjusted, so far  as possible, to</t>
  </si>
  <si>
    <t xml:space="preserve"> remove the reclassification effect and therefore cannot be calculated directly from the published figures.</t>
  </si>
  <si>
    <t>This excludes funds advanced to authorized institutions.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</si>
  <si>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</si>
  <si>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</si>
  <si>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</si>
  <si>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</si>
  <si>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Dec 1999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</si>
  <si>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</si>
  <si>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</si>
  <si>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</si>
  <si>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</si>
  <si>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</si>
  <si>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</si>
  <si>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Jul 2001</t>
  </si>
  <si>
    <t>Seasonally Adjusted HK$M1</t>
  </si>
  <si>
    <t>TABLE  1A  :  HONG KONG MONETARY  STATISTICS  -  Jul 2001</t>
  </si>
  <si>
    <t>Earlier months (% change to Jul 2001)</t>
  </si>
  <si>
    <t>(As at end of Jul 2001)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</si>
</sst>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192" fontId="15" fillId="0" borderId="0" xfId="33" applyNumberFormat="1" applyFont="1" applyAlignment="1" applyProtection="1">
      <alignment/>
      <protection/>
    </xf>
    <xf numFmtId="191" fontId="15" fillId="0" borderId="0" xfId="33" applyNumberFormat="1" applyFont="1" applyAlignment="1" applyProtection="1">
      <alignment/>
      <protection/>
    </xf>
    <xf numFmtId="192" fontId="14" fillId="0" borderId="0" xfId="33" applyNumberFormat="1" applyFont="1" applyAlignment="1">
      <alignment/>
    </xf>
    <xf numFmtId="191" fontId="14" fillId="0" borderId="0" xfId="33" applyNumberFormat="1" applyFont="1" applyAlignment="1">
      <alignment/>
    </xf>
    <xf numFmtId="0" fontId="11" fillId="0" borderId="0" xfId="0" applyFont="1" applyAlignment="1" applyProtection="1" quotePrefix="1">
      <alignment horizontal="left"/>
      <protection/>
    </xf>
    <xf numFmtId="184" fontId="11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192" fontId="15" fillId="0" borderId="0" xfId="33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2" fontId="17" fillId="0" borderId="0" xfId="33" applyNumberFormat="1" applyFont="1" applyAlignment="1" applyProtection="1">
      <alignment horizontal="right"/>
      <protection/>
    </xf>
    <xf numFmtId="192" fontId="18" fillId="0" borderId="0" xfId="33" applyNumberFormat="1" applyFont="1" applyAlignment="1">
      <alignment horizontal="right"/>
    </xf>
    <xf numFmtId="184" fontId="19" fillId="0" borderId="0" xfId="0" applyNumberFormat="1" applyFont="1" applyAlignment="1" applyProtection="1">
      <alignment horizontal="left"/>
      <protection/>
    </xf>
    <xf numFmtId="184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left"/>
      <protection/>
    </xf>
    <xf numFmtId="192" fontId="11" fillId="0" borderId="0" xfId="33" applyNumberFormat="1" applyFont="1" applyAlignment="1">
      <alignment/>
    </xf>
    <xf numFmtId="184" fontId="11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right"/>
    </xf>
    <xf numFmtId="0" fontId="17" fillId="0" borderId="0" xfId="0" applyFont="1" applyAlignment="1" applyProtection="1" quotePrefix="1">
      <alignment horizontal="centerContinuous"/>
      <protection/>
    </xf>
    <xf numFmtId="0" fontId="20" fillId="0" borderId="0" xfId="0" applyFont="1" applyAlignment="1" applyProtection="1" quotePrefix="1">
      <alignment horizontal="centerContinuous"/>
      <protection/>
    </xf>
    <xf numFmtId="192" fontId="15" fillId="0" borderId="0" xfId="33" applyNumberFormat="1" applyFont="1" applyAlignment="1" applyProtection="1">
      <alignment horizontal="right"/>
      <protection locked="0"/>
    </xf>
    <xf numFmtId="194" fontId="11" fillId="0" borderId="0" xfId="33" applyNumberFormat="1" applyFont="1" applyAlignment="1" applyProtection="1">
      <alignment horizontal="right"/>
      <protection/>
    </xf>
    <xf numFmtId="194" fontId="11" fillId="0" borderId="0" xfId="33" applyNumberFormat="1" applyFont="1" applyAlignment="1" applyProtection="1">
      <alignment/>
      <protection/>
    </xf>
    <xf numFmtId="194" fontId="11" fillId="0" borderId="0" xfId="33" applyNumberFormat="1" applyFont="1" applyAlignment="1" applyProtection="1">
      <alignment horizontal="left"/>
      <protection/>
    </xf>
    <xf numFmtId="194" fontId="11" fillId="0" borderId="0" xfId="33" applyNumberFormat="1" applyFont="1" applyAlignment="1" applyProtection="1">
      <alignment/>
      <protection/>
    </xf>
    <xf numFmtId="192" fontId="11" fillId="0" borderId="0" xfId="33" applyNumberFormat="1" applyFont="1" applyAlignment="1">
      <alignment horizontal="right"/>
    </xf>
    <xf numFmtId="194" fontId="11" fillId="0" borderId="0" xfId="33" applyNumberFormat="1" applyFont="1" applyAlignment="1">
      <alignment horizontal="right"/>
    </xf>
    <xf numFmtId="194" fontId="11" fillId="0" borderId="0" xfId="33" applyNumberFormat="1" applyFont="1" applyAlignment="1">
      <alignment horizontal="left"/>
    </xf>
    <xf numFmtId="194" fontId="11" fillId="0" borderId="0" xfId="33" applyNumberFormat="1" applyFont="1" applyAlignment="1">
      <alignment/>
    </xf>
    <xf numFmtId="192" fontId="15" fillId="0" borderId="0" xfId="33" applyNumberFormat="1" applyFont="1" applyAlignment="1" applyProtection="1">
      <alignment/>
      <protection locked="0"/>
    </xf>
    <xf numFmtId="184" fontId="11" fillId="0" borderId="0" xfId="0" applyNumberFormat="1" applyFont="1" applyAlignment="1" applyProtection="1">
      <alignment/>
      <protection/>
    </xf>
    <xf numFmtId="184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86" fontId="11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84" fontId="12" fillId="0" borderId="0" xfId="0" applyNumberFormat="1" applyFont="1" applyAlignment="1" applyProtection="1" quotePrefix="1">
      <alignment horizontal="right"/>
      <protection/>
    </xf>
    <xf numFmtId="184" fontId="11" fillId="0" borderId="0" xfId="0" applyNumberFormat="1" applyFont="1" applyAlignment="1" applyProtection="1" quotePrefix="1">
      <alignment horizontal="left"/>
      <protection/>
    </xf>
    <xf numFmtId="194" fontId="15" fillId="0" borderId="0" xfId="33" applyNumberFormat="1" applyFont="1" applyAlignment="1" applyProtection="1">
      <alignment/>
      <protection/>
    </xf>
    <xf numFmtId="194" fontId="14" fillId="0" borderId="0" xfId="33" applyNumberFormat="1" applyFont="1" applyAlignment="1">
      <alignment/>
    </xf>
    <xf numFmtId="192" fontId="11" fillId="0" borderId="0" xfId="0" applyNumberFormat="1" applyFont="1" applyAlignment="1">
      <alignment/>
    </xf>
    <xf numFmtId="194" fontId="16" fillId="0" borderId="0" xfId="33" applyNumberFormat="1" applyFont="1" applyAlignment="1" applyProtection="1">
      <alignment/>
      <protection/>
    </xf>
    <xf numFmtId="200" fontId="20" fillId="0" borderId="0" xfId="0" applyNumberFormat="1" applyFont="1" applyAlignment="1" applyProtection="1" quotePrefix="1">
      <alignment horizontal="right"/>
      <protection/>
    </xf>
    <xf numFmtId="17" fontId="11" fillId="0" borderId="0" xfId="0" applyNumberFormat="1" applyFont="1" applyAlignment="1">
      <alignment/>
    </xf>
    <xf numFmtId="200" fontId="12" fillId="0" borderId="0" xfId="0" applyNumberFormat="1" applyFont="1" applyAlignment="1" applyProtection="1" quotePrefix="1">
      <alignment horizontal="right"/>
      <protection/>
    </xf>
    <xf numFmtId="184" fontId="21" fillId="0" borderId="0" xfId="0" applyNumberFormat="1" applyFont="1" applyAlignment="1" applyProtection="1">
      <alignment horizontal="centerContinuous"/>
      <protection/>
    </xf>
    <xf numFmtId="184" fontId="13" fillId="0" borderId="0" xfId="0" applyNumberFormat="1" applyFont="1" applyAlignment="1" applyProtection="1">
      <alignment/>
      <protection/>
    </xf>
  </cellXfs>
  <cellStyles count="24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Comma" xfId="33"/>
    <cellStyle name="Comma [0]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A2">
            <v>101498.93</v>
          </cell>
          <cell r="C2">
            <v>1.98625</v>
          </cell>
          <cell r="E2">
            <v>-2.23953</v>
          </cell>
          <cell r="G2">
            <v>-12.63373</v>
          </cell>
        </row>
        <row r="3">
          <cell r="A3">
            <v>76396.049</v>
          </cell>
          <cell r="C3">
            <v>2.86831</v>
          </cell>
          <cell r="E3">
            <v>3.72713</v>
          </cell>
          <cell r="G3">
            <v>0.4164</v>
          </cell>
        </row>
        <row r="4">
          <cell r="A4">
            <v>101069.001</v>
          </cell>
          <cell r="C4">
            <v>0.4892</v>
          </cell>
          <cell r="E4">
            <v>-3.75011</v>
          </cell>
          <cell r="G4">
            <v>-5.44385</v>
          </cell>
        </row>
        <row r="5">
          <cell r="A5">
            <v>394193.96</v>
          </cell>
          <cell r="C5">
            <v>-3.19227</v>
          </cell>
          <cell r="E5">
            <v>-1.22291</v>
          </cell>
          <cell r="G5">
            <v>-0.52813</v>
          </cell>
        </row>
        <row r="6">
          <cell r="A6">
            <v>115433.207</v>
          </cell>
          <cell r="C6">
            <v>-0.86682</v>
          </cell>
          <cell r="E6">
            <v>-3.36237</v>
          </cell>
          <cell r="G6">
            <v>-13.82582</v>
          </cell>
        </row>
        <row r="7">
          <cell r="A7">
            <v>156803.081</v>
          </cell>
          <cell r="C7">
            <v>-5.60104</v>
          </cell>
          <cell r="E7">
            <v>-7.27772</v>
          </cell>
          <cell r="G7">
            <v>-9.06476</v>
          </cell>
        </row>
        <row r="8">
          <cell r="A8">
            <v>103160.927</v>
          </cell>
          <cell r="C8">
            <v>5.28871</v>
          </cell>
          <cell r="E8">
            <v>13.95986</v>
          </cell>
          <cell r="G8">
            <v>21.71781</v>
          </cell>
        </row>
        <row r="9">
          <cell r="A9">
            <v>533668.663</v>
          </cell>
          <cell r="C9">
            <v>0.16487</v>
          </cell>
          <cell r="E9">
            <v>-0.39052</v>
          </cell>
          <cell r="G9">
            <v>-0.08088</v>
          </cell>
        </row>
        <row r="10">
          <cell r="A10">
            <v>150834.128</v>
          </cell>
          <cell r="C10">
            <v>2.45041</v>
          </cell>
          <cell r="E10">
            <v>1.80247</v>
          </cell>
          <cell r="G10">
            <v>6.67917</v>
          </cell>
        </row>
        <row r="11">
          <cell r="A11">
            <v>206306.888</v>
          </cell>
          <cell r="C11">
            <v>0.62381</v>
          </cell>
          <cell r="E11">
            <v>-6.13596</v>
          </cell>
          <cell r="G11">
            <v>23.72568</v>
          </cell>
        </row>
        <row r="12">
          <cell r="A12">
            <v>1939364.834</v>
          </cell>
          <cell r="C12">
            <v>-0.39883</v>
          </cell>
          <cell r="E12">
            <v>-1.31909</v>
          </cell>
          <cell r="G12">
            <v>0.5319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75" zoomScaleNormal="75" workbookViewId="0" topLeftCell="A1">
      <selection activeCell="B5" sqref="B5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6" customWidth="1"/>
    <col min="6" max="6" width="5.7109375" style="0" customWidth="1"/>
    <col min="7" max="7" width="1.7109375" style="15" customWidth="1"/>
    <col min="8" max="8" width="12.7109375" style="0" customWidth="1"/>
    <col min="9" max="9" width="1.7109375" style="16" customWidth="1"/>
    <col min="10" max="10" width="6.00390625" style="0" bestFit="1" customWidth="1"/>
    <col min="11" max="11" width="1.7109375" style="15" customWidth="1"/>
    <col min="12" max="12" width="12.7109375" style="0" customWidth="1"/>
    <col min="13" max="13" width="1.7109375" style="16" customWidth="1"/>
    <col min="14" max="14" width="5.8515625" style="0" customWidth="1"/>
    <col min="15" max="15" width="1.7109375" style="9" customWidth="1"/>
    <col min="16" max="16" width="1.7109375" style="0" customWidth="1"/>
  </cols>
  <sheetData>
    <row r="1" spans="1:16" ht="15">
      <c r="A1" s="23"/>
      <c r="B1" s="23"/>
      <c r="C1" s="23"/>
      <c r="D1" s="23"/>
      <c r="E1" s="39"/>
      <c r="F1" s="23"/>
      <c r="G1" s="38"/>
      <c r="H1" s="23"/>
      <c r="I1" s="39"/>
      <c r="J1" s="23"/>
      <c r="K1" s="38"/>
      <c r="L1" s="23"/>
      <c r="M1" s="39"/>
      <c r="N1" s="23"/>
      <c r="O1" s="37"/>
      <c r="P1" s="14"/>
    </row>
    <row r="2" spans="1:16" ht="20.25">
      <c r="A2" s="8" t="s">
        <v>150</v>
      </c>
      <c r="B2" s="76"/>
      <c r="C2" s="76"/>
      <c r="D2" s="26"/>
      <c r="E2" s="76"/>
      <c r="F2" s="76"/>
      <c r="G2" s="76"/>
      <c r="H2" s="76"/>
      <c r="I2" s="26"/>
      <c r="J2" s="26"/>
      <c r="K2" s="26"/>
      <c r="L2" s="26"/>
      <c r="M2" s="26"/>
      <c r="N2" s="26"/>
      <c r="O2" s="37"/>
      <c r="P2" s="14"/>
    </row>
    <row r="3" spans="1:16" ht="15">
      <c r="A3" s="23"/>
      <c r="B3" s="23"/>
      <c r="C3" s="23"/>
      <c r="D3" s="23"/>
      <c r="E3" s="39"/>
      <c r="F3" s="23"/>
      <c r="G3" s="38"/>
      <c r="H3" s="23"/>
      <c r="I3" s="39"/>
      <c r="J3" s="23"/>
      <c r="K3" s="38"/>
      <c r="L3" s="23"/>
      <c r="M3" s="39"/>
      <c r="N3" s="23"/>
      <c r="O3" s="37"/>
      <c r="P3" s="14"/>
    </row>
    <row r="4" spans="1:16" ht="15">
      <c r="A4" s="23"/>
      <c r="B4" s="23"/>
      <c r="C4" s="23"/>
      <c r="D4" s="23"/>
      <c r="E4" s="39"/>
      <c r="F4" s="23"/>
      <c r="G4" s="38"/>
      <c r="H4" s="23"/>
      <c r="I4" s="39"/>
      <c r="J4" s="23"/>
      <c r="K4" s="38"/>
      <c r="L4" s="23"/>
      <c r="M4" s="39"/>
      <c r="N4" s="23"/>
      <c r="O4" s="37"/>
      <c r="P4" s="14"/>
    </row>
    <row r="5" spans="1:16" ht="15">
      <c r="A5" s="23"/>
      <c r="B5" s="23"/>
      <c r="C5" s="23"/>
      <c r="D5" s="23"/>
      <c r="E5" s="39"/>
      <c r="F5" s="23"/>
      <c r="G5" s="38"/>
      <c r="H5" s="23"/>
      <c r="I5" s="39"/>
      <c r="J5" s="23"/>
      <c r="K5" s="38"/>
      <c r="L5" s="23"/>
      <c r="M5" s="39"/>
      <c r="N5" s="23"/>
      <c r="O5" s="37"/>
      <c r="P5" s="14"/>
    </row>
    <row r="6" spans="1:16" ht="15">
      <c r="A6" s="23"/>
      <c r="B6" s="23"/>
      <c r="C6" s="23"/>
      <c r="D6" s="23"/>
      <c r="E6" s="39"/>
      <c r="F6" s="23"/>
      <c r="G6" s="38"/>
      <c r="H6" s="23"/>
      <c r="I6" s="39"/>
      <c r="J6" s="23"/>
      <c r="K6" s="38"/>
      <c r="L6" s="23"/>
      <c r="M6" s="39"/>
      <c r="N6" s="40" t="s">
        <v>0</v>
      </c>
      <c r="O6" s="37"/>
      <c r="P6" s="14"/>
    </row>
    <row r="7" spans="1:16" ht="15">
      <c r="A7" s="23"/>
      <c r="B7" s="23"/>
      <c r="C7" s="83" t="s">
        <v>148</v>
      </c>
      <c r="D7" s="75" t="s">
        <v>151</v>
      </c>
      <c r="E7" s="26"/>
      <c r="F7" s="26"/>
      <c r="G7" s="76"/>
      <c r="H7" s="76"/>
      <c r="I7" s="76"/>
      <c r="J7" s="76"/>
      <c r="K7" s="76"/>
      <c r="L7" s="26"/>
      <c r="M7" s="26"/>
      <c r="N7" s="26"/>
      <c r="O7" s="37"/>
      <c r="P7" s="14"/>
    </row>
    <row r="8" spans="1:16" ht="15">
      <c r="A8" s="23"/>
      <c r="B8" s="23"/>
      <c r="C8" s="90"/>
      <c r="D8" s="23"/>
      <c r="E8" s="39"/>
      <c r="F8" s="23"/>
      <c r="G8" s="38"/>
      <c r="H8" s="23"/>
      <c r="I8" s="39"/>
      <c r="J8" s="23"/>
      <c r="K8" s="38"/>
      <c r="L8" s="23"/>
      <c r="M8" s="39"/>
      <c r="N8" s="23"/>
      <c r="O8" s="37"/>
      <c r="P8" s="14"/>
    </row>
    <row r="9" spans="1:16" ht="15">
      <c r="A9" s="23"/>
      <c r="B9" s="23"/>
      <c r="C9" s="90"/>
      <c r="D9" s="89">
        <v>37072</v>
      </c>
      <c r="E9" s="55"/>
      <c r="F9" s="29"/>
      <c r="G9" s="54"/>
      <c r="H9" s="89">
        <v>37011</v>
      </c>
      <c r="I9" s="55"/>
      <c r="J9" s="29"/>
      <c r="K9" s="54"/>
      <c r="L9" s="89">
        <v>36738</v>
      </c>
      <c r="M9" s="39"/>
      <c r="N9" s="23"/>
      <c r="O9" s="37"/>
      <c r="P9" s="3"/>
    </row>
    <row r="10" spans="1:16" ht="15">
      <c r="A10" s="57" t="s">
        <v>2</v>
      </c>
      <c r="B10" s="23"/>
      <c r="C10" s="90"/>
      <c r="D10" s="23"/>
      <c r="E10" s="39"/>
      <c r="F10" s="90"/>
      <c r="G10" s="38"/>
      <c r="H10" s="90"/>
      <c r="I10" s="39"/>
      <c r="J10" s="23"/>
      <c r="K10" s="38"/>
      <c r="L10" s="23"/>
      <c r="M10" s="39"/>
      <c r="N10" s="23"/>
      <c r="O10" s="37"/>
      <c r="P10" s="3"/>
    </row>
    <row r="11" spans="1:16" ht="15">
      <c r="A11" s="23"/>
      <c r="B11" s="23"/>
      <c r="C11" s="23"/>
      <c r="D11" s="23"/>
      <c r="E11" s="39"/>
      <c r="F11" s="23"/>
      <c r="G11" s="38"/>
      <c r="H11" s="23"/>
      <c r="I11" s="39"/>
      <c r="J11" s="23"/>
      <c r="K11" s="38"/>
      <c r="L11" s="23"/>
      <c r="M11" s="39"/>
      <c r="N11" s="23"/>
      <c r="O11" s="37"/>
      <c r="P11" s="3"/>
    </row>
    <row r="12" spans="1:16" ht="15">
      <c r="A12" s="42" t="s">
        <v>3</v>
      </c>
      <c r="B12" s="42"/>
      <c r="C12" s="64">
        <v>206261</v>
      </c>
      <c r="D12" s="64">
        <v>200691</v>
      </c>
      <c r="E12" s="65" t="s">
        <v>4</v>
      </c>
      <c r="F12" s="66">
        <v>2.775410955149951</v>
      </c>
      <c r="G12" s="67" t="s">
        <v>5</v>
      </c>
      <c r="H12" s="64">
        <v>197841</v>
      </c>
      <c r="I12" s="65" t="s">
        <v>4</v>
      </c>
      <c r="J12" s="66">
        <v>4.255942903644836</v>
      </c>
      <c r="K12" s="67" t="s">
        <v>5</v>
      </c>
      <c r="L12" s="64">
        <v>197082</v>
      </c>
      <c r="M12" s="65" t="s">
        <v>4</v>
      </c>
      <c r="N12" s="66">
        <v>4.657452228006619</v>
      </c>
      <c r="O12" s="68" t="s">
        <v>5</v>
      </c>
      <c r="P12" s="5"/>
    </row>
    <row r="13" spans="1:16" ht="15">
      <c r="A13" s="42" t="s">
        <v>6</v>
      </c>
      <c r="B13" s="42"/>
      <c r="C13" s="64">
        <v>27083</v>
      </c>
      <c r="D13" s="64">
        <v>26837</v>
      </c>
      <c r="E13" s="65" t="s">
        <v>4</v>
      </c>
      <c r="F13" s="66">
        <v>0.9166449305063793</v>
      </c>
      <c r="G13" s="67" t="s">
        <v>5</v>
      </c>
      <c r="H13" s="64">
        <v>26554</v>
      </c>
      <c r="I13" s="65" t="s">
        <v>4</v>
      </c>
      <c r="J13" s="66">
        <v>1.9921669051743578</v>
      </c>
      <c r="K13" s="67" t="s">
        <v>5</v>
      </c>
      <c r="L13" s="64">
        <v>28683</v>
      </c>
      <c r="M13" s="65" t="s">
        <v>4</v>
      </c>
      <c r="N13" s="66">
        <v>-5.578217062371436</v>
      </c>
      <c r="O13" s="68" t="s">
        <v>5</v>
      </c>
      <c r="P13" s="5"/>
    </row>
    <row r="14" spans="1:16" ht="15">
      <c r="A14" s="42" t="s">
        <v>7</v>
      </c>
      <c r="B14" s="42"/>
      <c r="C14" s="64">
        <v>233344</v>
      </c>
      <c r="D14" s="64">
        <v>227528</v>
      </c>
      <c r="E14" s="65" t="s">
        <v>4</v>
      </c>
      <c r="F14" s="66">
        <v>2.5561689110790837</v>
      </c>
      <c r="G14" s="67" t="s">
        <v>5</v>
      </c>
      <c r="H14" s="64">
        <v>224395</v>
      </c>
      <c r="I14" s="65" t="s">
        <v>4</v>
      </c>
      <c r="J14" s="66">
        <v>3.9880567748835887</v>
      </c>
      <c r="K14" s="67" t="s">
        <v>5</v>
      </c>
      <c r="L14" s="64">
        <v>225766</v>
      </c>
      <c r="M14" s="65" t="s">
        <v>4</v>
      </c>
      <c r="N14" s="66">
        <v>3.3565727346013006</v>
      </c>
      <c r="O14" s="68" t="s">
        <v>5</v>
      </c>
      <c r="P14" s="10"/>
    </row>
    <row r="15" spans="1:16" ht="15">
      <c r="A15" s="42" t="s">
        <v>8</v>
      </c>
      <c r="B15" s="23"/>
      <c r="C15" s="64">
        <v>1970612</v>
      </c>
      <c r="D15" s="64">
        <v>1979450</v>
      </c>
      <c r="E15" s="65" t="s">
        <v>4</v>
      </c>
      <c r="F15" s="66">
        <v>-0.44648766071382795</v>
      </c>
      <c r="G15" s="67" t="s">
        <v>5</v>
      </c>
      <c r="H15" s="64">
        <v>1973902</v>
      </c>
      <c r="I15" s="65" t="s">
        <v>4</v>
      </c>
      <c r="J15" s="66">
        <v>-0.1666749413091395</v>
      </c>
      <c r="K15" s="67" t="s">
        <v>5</v>
      </c>
      <c r="L15" s="64">
        <v>1932584</v>
      </c>
      <c r="M15" s="65" t="s">
        <v>4</v>
      </c>
      <c r="N15" s="66">
        <v>1.967728181543464</v>
      </c>
      <c r="O15" s="68" t="s">
        <v>5</v>
      </c>
      <c r="P15" s="5"/>
    </row>
    <row r="16" spans="1:16" ht="15">
      <c r="A16" s="42" t="s">
        <v>9</v>
      </c>
      <c r="B16" s="23"/>
      <c r="C16" s="64">
        <v>1585169</v>
      </c>
      <c r="D16" s="64">
        <v>1581605</v>
      </c>
      <c r="E16" s="65" t="s">
        <v>4</v>
      </c>
      <c r="F16" s="66">
        <v>0.22534071402151312</v>
      </c>
      <c r="G16" s="67" t="s">
        <v>5</v>
      </c>
      <c r="H16" s="64">
        <v>1560039</v>
      </c>
      <c r="I16" s="65" t="s">
        <v>4</v>
      </c>
      <c r="J16" s="66">
        <v>1.6108571644683138</v>
      </c>
      <c r="K16" s="67" t="s">
        <v>5</v>
      </c>
      <c r="L16" s="64">
        <v>1513352</v>
      </c>
      <c r="M16" s="65" t="s">
        <v>4</v>
      </c>
      <c r="N16" s="66">
        <v>4.745558204568411</v>
      </c>
      <c r="O16" s="68" t="s">
        <v>5</v>
      </c>
      <c r="P16" s="5"/>
    </row>
    <row r="17" spans="1:16" ht="15">
      <c r="A17" s="42" t="s">
        <v>7</v>
      </c>
      <c r="B17" s="23"/>
      <c r="C17" s="64">
        <v>3555782</v>
      </c>
      <c r="D17" s="64">
        <v>3561055</v>
      </c>
      <c r="E17" s="65" t="s">
        <v>4</v>
      </c>
      <c r="F17" s="66">
        <v>-0.14807409601930033</v>
      </c>
      <c r="G17" s="67" t="s">
        <v>5</v>
      </c>
      <c r="H17" s="64">
        <v>3533942</v>
      </c>
      <c r="I17" s="65" t="s">
        <v>4</v>
      </c>
      <c r="J17" s="66">
        <v>0.6180067471395887</v>
      </c>
      <c r="K17" s="67" t="s">
        <v>5</v>
      </c>
      <c r="L17" s="64">
        <v>3445936</v>
      </c>
      <c r="M17" s="65" t="s">
        <v>4</v>
      </c>
      <c r="N17" s="66">
        <v>3.187697043705981</v>
      </c>
      <c r="O17" s="68" t="s">
        <v>5</v>
      </c>
      <c r="P17" s="5"/>
    </row>
    <row r="18" spans="1:16" ht="15">
      <c r="A18" s="42" t="s">
        <v>10</v>
      </c>
      <c r="B18" s="23"/>
      <c r="C18" s="64">
        <v>1986751</v>
      </c>
      <c r="D18" s="64">
        <v>1995027</v>
      </c>
      <c r="E18" s="65" t="s">
        <v>4</v>
      </c>
      <c r="F18" s="66">
        <v>-0.41483147847122837</v>
      </c>
      <c r="G18" s="67" t="s">
        <v>5</v>
      </c>
      <c r="H18" s="64">
        <v>1987004</v>
      </c>
      <c r="I18" s="65" t="s">
        <v>4</v>
      </c>
      <c r="J18" s="66">
        <v>-0.012732737327141308</v>
      </c>
      <c r="K18" s="67" t="s">
        <v>5</v>
      </c>
      <c r="L18" s="64">
        <v>1945295</v>
      </c>
      <c r="M18" s="65" t="s">
        <v>4</v>
      </c>
      <c r="N18" s="66">
        <v>2.1310906572010992</v>
      </c>
      <c r="O18" s="68" t="s">
        <v>5</v>
      </c>
      <c r="P18" s="5"/>
    </row>
    <row r="19" spans="1:16" ht="15">
      <c r="A19" s="42" t="s">
        <v>9</v>
      </c>
      <c r="B19" s="23"/>
      <c r="C19" s="64">
        <v>1612396</v>
      </c>
      <c r="D19" s="64">
        <v>1609063</v>
      </c>
      <c r="E19" s="65" t="s">
        <v>4</v>
      </c>
      <c r="F19" s="66">
        <v>0.20713918597346037</v>
      </c>
      <c r="G19" s="67" t="s">
        <v>5</v>
      </c>
      <c r="H19" s="64">
        <v>1590496</v>
      </c>
      <c r="I19" s="65" t="s">
        <v>4</v>
      </c>
      <c r="J19" s="66">
        <v>1.3769289580105806</v>
      </c>
      <c r="K19" s="67" t="s">
        <v>5</v>
      </c>
      <c r="L19" s="64">
        <v>1541998</v>
      </c>
      <c r="M19" s="65" t="s">
        <v>4</v>
      </c>
      <c r="N19" s="66">
        <v>4.565375571174542</v>
      </c>
      <c r="O19" s="68" t="s">
        <v>5</v>
      </c>
      <c r="P19" s="5"/>
    </row>
    <row r="20" spans="1:16" ht="15">
      <c r="A20" s="42" t="s">
        <v>7</v>
      </c>
      <c r="B20" s="23"/>
      <c r="C20" s="64">
        <v>3599146</v>
      </c>
      <c r="D20" s="64">
        <v>3604090</v>
      </c>
      <c r="E20" s="65" t="s">
        <v>4</v>
      </c>
      <c r="F20" s="66">
        <v>-0.137177484469035</v>
      </c>
      <c r="G20" s="67" t="s">
        <v>5</v>
      </c>
      <c r="H20" s="64">
        <v>3577500</v>
      </c>
      <c r="I20" s="65" t="s">
        <v>4</v>
      </c>
      <c r="J20" s="66">
        <v>0.6050593990216697</v>
      </c>
      <c r="K20" s="67" t="s">
        <v>5</v>
      </c>
      <c r="L20" s="64">
        <v>3487293</v>
      </c>
      <c r="M20" s="65" t="s">
        <v>4</v>
      </c>
      <c r="N20" s="66">
        <v>3.207444857658942</v>
      </c>
      <c r="O20" s="68" t="s">
        <v>5</v>
      </c>
      <c r="P20" s="5"/>
    </row>
    <row r="21" spans="1:16" ht="15">
      <c r="A21" s="23"/>
      <c r="B21" s="23"/>
      <c r="C21" s="69"/>
      <c r="D21" s="69"/>
      <c r="E21" s="70"/>
      <c r="F21" s="66"/>
      <c r="G21" s="71"/>
      <c r="H21" s="69"/>
      <c r="I21" s="70"/>
      <c r="J21" s="66"/>
      <c r="K21" s="71"/>
      <c r="L21" s="69"/>
      <c r="M21" s="70"/>
      <c r="N21" s="66"/>
      <c r="O21" s="72"/>
      <c r="P21" s="3"/>
    </row>
    <row r="22" spans="1:16" ht="15">
      <c r="A22" s="42" t="s">
        <v>11</v>
      </c>
      <c r="B22" s="23"/>
      <c r="C22" s="64">
        <v>105501</v>
      </c>
      <c r="D22" s="64">
        <v>106809</v>
      </c>
      <c r="E22" s="65" t="s">
        <v>4</v>
      </c>
      <c r="F22" s="66">
        <v>-1.2246159031542305</v>
      </c>
      <c r="G22" s="67" t="s">
        <v>5</v>
      </c>
      <c r="H22" s="64">
        <v>107736</v>
      </c>
      <c r="I22" s="65" t="s">
        <v>4</v>
      </c>
      <c r="J22" s="66">
        <v>-2.074515482290039</v>
      </c>
      <c r="K22" s="67" t="s">
        <v>5</v>
      </c>
      <c r="L22" s="64">
        <v>100637</v>
      </c>
      <c r="M22" s="65" t="s">
        <v>4</v>
      </c>
      <c r="N22" s="66">
        <v>4.833212436777728</v>
      </c>
      <c r="O22" s="68" t="s">
        <v>5</v>
      </c>
      <c r="P22" s="5"/>
    </row>
    <row r="23" spans="1:16" ht="15">
      <c r="A23" s="42" t="s">
        <v>12</v>
      </c>
      <c r="B23" s="23"/>
      <c r="C23" s="64">
        <v>94996.307</v>
      </c>
      <c r="D23" s="64">
        <v>94396.059</v>
      </c>
      <c r="E23" s="65" t="s">
        <v>4</v>
      </c>
      <c r="F23" s="66">
        <v>0.6358824789496822</v>
      </c>
      <c r="G23" s="67" t="s">
        <v>5</v>
      </c>
      <c r="H23" s="64">
        <v>94132.559</v>
      </c>
      <c r="I23" s="65" t="s">
        <v>4</v>
      </c>
      <c r="J23" s="66">
        <v>0.9175868681101207</v>
      </c>
      <c r="K23" s="67" t="s">
        <v>5</v>
      </c>
      <c r="L23" s="64">
        <v>89585.526</v>
      </c>
      <c r="M23" s="65" t="s">
        <v>4</v>
      </c>
      <c r="N23" s="66">
        <v>6.039793749718015</v>
      </c>
      <c r="O23" s="68" t="s">
        <v>5</v>
      </c>
      <c r="P23" s="5"/>
    </row>
    <row r="24" spans="1:16" ht="15">
      <c r="A24" s="42"/>
      <c r="B24" s="23"/>
      <c r="C24" s="64"/>
      <c r="D24" s="64"/>
      <c r="E24" s="65"/>
      <c r="F24" s="66"/>
      <c r="G24" s="67"/>
      <c r="H24" s="64"/>
      <c r="I24" s="65"/>
      <c r="J24" s="66"/>
      <c r="K24" s="67"/>
      <c r="L24" s="64"/>
      <c r="M24" s="65"/>
      <c r="N24" s="66"/>
      <c r="O24" s="68"/>
      <c r="P24" s="5"/>
    </row>
    <row r="25" spans="1:16" ht="15">
      <c r="A25" s="93" t="s">
        <v>149</v>
      </c>
      <c r="B25" s="23"/>
      <c r="C25" s="64"/>
      <c r="D25" s="64"/>
      <c r="E25" s="65"/>
      <c r="F25" s="66"/>
      <c r="G25" s="67"/>
      <c r="H25" s="64"/>
      <c r="I25" s="65"/>
      <c r="J25" s="66"/>
      <c r="K25" s="67"/>
      <c r="L25" s="64"/>
      <c r="M25" s="65"/>
      <c r="N25" s="66"/>
      <c r="O25" s="68"/>
      <c r="P25" s="5"/>
    </row>
    <row r="26" spans="1:16" ht="15">
      <c r="A26" s="51"/>
      <c r="B26" s="23"/>
      <c r="C26" s="64"/>
      <c r="D26" s="64"/>
      <c r="E26" s="65"/>
      <c r="F26" s="66"/>
      <c r="G26" s="67"/>
      <c r="H26" s="64"/>
      <c r="I26" s="65"/>
      <c r="J26" s="66"/>
      <c r="K26" s="67"/>
      <c r="L26" s="64"/>
      <c r="M26" s="65"/>
      <c r="N26" s="66"/>
      <c r="O26" s="68"/>
      <c r="P26" s="5"/>
    </row>
    <row r="27" spans="1:16" ht="15">
      <c r="A27" s="51" t="s">
        <v>3</v>
      </c>
      <c r="B27" s="23"/>
      <c r="C27" s="64">
        <v>208849.58272555488</v>
      </c>
      <c r="D27" s="64">
        <v>202713.4239100911</v>
      </c>
      <c r="E27" s="65" t="s">
        <v>4</v>
      </c>
      <c r="F27" s="66">
        <v>3.02701157974883</v>
      </c>
      <c r="G27" s="67" t="s">
        <v>5</v>
      </c>
      <c r="H27" s="64">
        <v>197396.4408818942</v>
      </c>
      <c r="I27" s="65" t="s">
        <v>4</v>
      </c>
      <c r="J27" s="66">
        <v>5.802101493062523</v>
      </c>
      <c r="K27" s="67" t="s">
        <v>5</v>
      </c>
      <c r="L27" s="64">
        <v>199276.5499494581</v>
      </c>
      <c r="M27" s="65" t="s">
        <v>4</v>
      </c>
      <c r="N27" s="66">
        <v>4.80389327220125</v>
      </c>
      <c r="O27" s="67" t="s">
        <v>5</v>
      </c>
      <c r="P27" s="5"/>
    </row>
    <row r="28" spans="1:16" ht="15">
      <c r="A28" s="42" t="s">
        <v>143</v>
      </c>
      <c r="B28" s="23"/>
      <c r="C28" s="64">
        <v>95664.09319197253</v>
      </c>
      <c r="D28" s="64">
        <v>94449.42717415764</v>
      </c>
      <c r="E28" s="65" t="s">
        <v>4</v>
      </c>
      <c r="F28" s="66">
        <v>1.2860491102557319</v>
      </c>
      <c r="G28" s="67" t="s">
        <v>5</v>
      </c>
      <c r="H28" s="64">
        <v>93155.66337799192</v>
      </c>
      <c r="I28" s="65" t="s">
        <v>4</v>
      </c>
      <c r="J28" s="66">
        <v>2.692729269504852</v>
      </c>
      <c r="K28" s="67" t="s">
        <v>5</v>
      </c>
      <c r="L28" s="64">
        <v>90207.4688919561</v>
      </c>
      <c r="M28" s="65" t="s">
        <v>4</v>
      </c>
      <c r="N28" s="66">
        <v>6.048971739304605</v>
      </c>
      <c r="O28" s="67" t="s">
        <v>5</v>
      </c>
      <c r="P28" s="5"/>
    </row>
    <row r="29" spans="1:16" ht="15">
      <c r="A29" s="42" t="s">
        <v>144</v>
      </c>
      <c r="B29" s="23"/>
      <c r="C29" s="64">
        <v>113185.48953358235</v>
      </c>
      <c r="D29" s="64">
        <v>108263.99673593347</v>
      </c>
      <c r="E29" s="70" t="s">
        <v>4</v>
      </c>
      <c r="F29" s="66">
        <v>4.545825894136229</v>
      </c>
      <c r="G29" s="71" t="s">
        <v>5</v>
      </c>
      <c r="H29" s="64">
        <v>104240.77750390227</v>
      </c>
      <c r="I29" s="70" t="s">
        <v>4</v>
      </c>
      <c r="J29" s="66">
        <v>8.580818604643696</v>
      </c>
      <c r="K29" s="71" t="s">
        <v>5</v>
      </c>
      <c r="L29" s="64">
        <v>109069.081057502</v>
      </c>
      <c r="M29" s="70" t="s">
        <v>4</v>
      </c>
      <c r="N29" s="66">
        <v>3.774129603155046</v>
      </c>
      <c r="O29" s="71" t="s">
        <v>5</v>
      </c>
      <c r="P29" s="3"/>
    </row>
    <row r="30" spans="1:16" ht="15">
      <c r="A30" s="42"/>
      <c r="B30" s="23"/>
      <c r="C30" s="64"/>
      <c r="D30" s="64"/>
      <c r="E30" s="70"/>
      <c r="F30" s="66"/>
      <c r="G30" s="71"/>
      <c r="H30" s="64"/>
      <c r="I30" s="70"/>
      <c r="J30" s="66"/>
      <c r="K30" s="71"/>
      <c r="L30" s="64"/>
      <c r="M30" s="70"/>
      <c r="N30" s="66"/>
      <c r="O30" s="72"/>
      <c r="P30" s="3"/>
    </row>
    <row r="31" spans="1:16" ht="15">
      <c r="A31" s="23"/>
      <c r="B31" s="23"/>
      <c r="C31" s="64"/>
      <c r="D31" s="64"/>
      <c r="E31" s="70"/>
      <c r="F31" s="66"/>
      <c r="G31" s="71"/>
      <c r="H31" s="64"/>
      <c r="I31" s="70"/>
      <c r="J31" s="66"/>
      <c r="K31" s="71"/>
      <c r="L31" s="64"/>
      <c r="M31" s="70"/>
      <c r="N31" s="66"/>
      <c r="O31" s="72"/>
      <c r="P31" s="3"/>
    </row>
    <row r="32" spans="1:16" ht="15">
      <c r="A32" s="57" t="s">
        <v>13</v>
      </c>
      <c r="B32" s="23"/>
      <c r="C32" s="64"/>
      <c r="D32" s="64"/>
      <c r="E32" s="70"/>
      <c r="F32" s="66"/>
      <c r="G32" s="71"/>
      <c r="H32" s="64"/>
      <c r="I32" s="70"/>
      <c r="J32" s="66"/>
      <c r="K32" s="71"/>
      <c r="L32" s="64"/>
      <c r="M32" s="70"/>
      <c r="N32" s="66"/>
      <c r="O32" s="72"/>
      <c r="P32" s="3"/>
    </row>
    <row r="33" spans="1:16" ht="15">
      <c r="A33" s="23"/>
      <c r="B33" s="23"/>
      <c r="C33" s="64"/>
      <c r="D33" s="64"/>
      <c r="E33" s="70"/>
      <c r="F33" s="66"/>
      <c r="G33" s="71"/>
      <c r="H33" s="64"/>
      <c r="I33" s="70"/>
      <c r="J33" s="66"/>
      <c r="K33" s="71"/>
      <c r="L33" s="64"/>
      <c r="M33" s="70"/>
      <c r="N33" s="66"/>
      <c r="O33" s="72"/>
      <c r="P33" s="3"/>
    </row>
    <row r="34" spans="1:16" ht="15">
      <c r="A34" s="42" t="s">
        <v>14</v>
      </c>
      <c r="B34" s="23"/>
      <c r="C34" s="64">
        <v>138348</v>
      </c>
      <c r="D34" s="64">
        <v>133132</v>
      </c>
      <c r="E34" s="65" t="s">
        <v>4</v>
      </c>
      <c r="F34" s="66">
        <v>3.91791605324039</v>
      </c>
      <c r="G34" s="67" t="s">
        <v>5</v>
      </c>
      <c r="H34" s="64">
        <v>130263</v>
      </c>
      <c r="I34" s="65" t="s">
        <v>4</v>
      </c>
      <c r="J34" s="66">
        <v>6.2066741899080995</v>
      </c>
      <c r="K34" s="67" t="s">
        <v>5</v>
      </c>
      <c r="L34" s="64">
        <v>136180</v>
      </c>
      <c r="M34" s="65" t="s">
        <v>4</v>
      </c>
      <c r="N34" s="66">
        <v>1.5920105742399642</v>
      </c>
      <c r="O34" s="68" t="s">
        <v>5</v>
      </c>
      <c r="P34" s="5"/>
    </row>
    <row r="35" spans="1:16" ht="15">
      <c r="A35" s="42" t="s">
        <v>15</v>
      </c>
      <c r="B35" s="23"/>
      <c r="C35" s="64">
        <v>749864</v>
      </c>
      <c r="D35" s="64">
        <v>752435</v>
      </c>
      <c r="E35" s="65" t="s">
        <v>4</v>
      </c>
      <c r="F35" s="66">
        <v>-0.3416906443745944</v>
      </c>
      <c r="G35" s="67" t="s">
        <v>5</v>
      </c>
      <c r="H35" s="64">
        <v>715466</v>
      </c>
      <c r="I35" s="65" t="s">
        <v>4</v>
      </c>
      <c r="J35" s="66">
        <v>4.807775631546434</v>
      </c>
      <c r="K35" s="67" t="s">
        <v>5</v>
      </c>
      <c r="L35" s="64">
        <v>651260</v>
      </c>
      <c r="M35" s="65" t="s">
        <v>4</v>
      </c>
      <c r="N35" s="66">
        <v>15.140496882965323</v>
      </c>
      <c r="O35" s="68" t="s">
        <v>5</v>
      </c>
      <c r="P35" s="5"/>
    </row>
    <row r="36" spans="1:16" ht="15">
      <c r="A36" s="42" t="s">
        <v>16</v>
      </c>
      <c r="B36" s="23"/>
      <c r="C36" s="64">
        <v>2537617</v>
      </c>
      <c r="D36" s="64">
        <v>2548321</v>
      </c>
      <c r="E36" s="65" t="s">
        <v>4</v>
      </c>
      <c r="F36" s="66">
        <v>-0.420041274235075</v>
      </c>
      <c r="G36" s="67" t="s">
        <v>5</v>
      </c>
      <c r="H36" s="64">
        <v>2570454</v>
      </c>
      <c r="I36" s="65" t="s">
        <v>4</v>
      </c>
      <c r="J36" s="66">
        <v>-1.2774786088371854</v>
      </c>
      <c r="K36" s="67" t="s">
        <v>5</v>
      </c>
      <c r="L36" s="64">
        <v>2527694</v>
      </c>
      <c r="M36" s="65" t="s">
        <v>4</v>
      </c>
      <c r="N36" s="66">
        <v>0.39257125269118376</v>
      </c>
      <c r="O36" s="68" t="s">
        <v>5</v>
      </c>
      <c r="P36" s="5"/>
    </row>
    <row r="37" spans="1:16" ht="15">
      <c r="A37" s="42" t="s">
        <v>17</v>
      </c>
      <c r="B37" s="74"/>
      <c r="C37" s="64">
        <v>2499564</v>
      </c>
      <c r="D37" s="64">
        <v>2510776</v>
      </c>
      <c r="E37" s="65" t="s">
        <v>4</v>
      </c>
      <c r="F37" s="66">
        <v>-0.44655516860126454</v>
      </c>
      <c r="G37" s="67" t="s">
        <v>5</v>
      </c>
      <c r="H37" s="64">
        <v>2532202</v>
      </c>
      <c r="I37" s="65" t="s">
        <v>4</v>
      </c>
      <c r="J37" s="66">
        <v>-1.2889177087767933</v>
      </c>
      <c r="K37" s="67" t="s">
        <v>5</v>
      </c>
      <c r="L37" s="64">
        <v>2493698</v>
      </c>
      <c r="M37" s="65" t="s">
        <v>4</v>
      </c>
      <c r="N37" s="66">
        <v>0.2352329752840916</v>
      </c>
      <c r="O37" s="68" t="s">
        <v>5</v>
      </c>
      <c r="P37" s="5"/>
    </row>
    <row r="38" spans="1:16" ht="15">
      <c r="A38" s="42" t="s">
        <v>18</v>
      </c>
      <c r="B38" s="74"/>
      <c r="C38" s="64">
        <v>32279</v>
      </c>
      <c r="D38" s="64">
        <v>31863</v>
      </c>
      <c r="E38" s="65" t="s">
        <v>4</v>
      </c>
      <c r="F38" s="66">
        <v>1.3055895552835466</v>
      </c>
      <c r="G38" s="67" t="s">
        <v>5</v>
      </c>
      <c r="H38" s="64">
        <v>32140</v>
      </c>
      <c r="I38" s="65" t="s">
        <v>4</v>
      </c>
      <c r="J38" s="66">
        <v>0.43248288736776885</v>
      </c>
      <c r="K38" s="67" t="s">
        <v>5</v>
      </c>
      <c r="L38" s="64">
        <v>27692</v>
      </c>
      <c r="M38" s="65" t="s">
        <v>4</v>
      </c>
      <c r="N38" s="66">
        <v>16.564350715007947</v>
      </c>
      <c r="O38" s="68" t="s">
        <v>5</v>
      </c>
      <c r="P38" s="5"/>
    </row>
    <row r="39" spans="1:16" ht="15">
      <c r="A39" s="42" t="s">
        <v>19</v>
      </c>
      <c r="B39" s="74"/>
      <c r="C39" s="64">
        <v>5774</v>
      </c>
      <c r="D39" s="64">
        <v>5681</v>
      </c>
      <c r="E39" s="65" t="s">
        <v>4</v>
      </c>
      <c r="F39" s="66">
        <v>1.6370357331455807</v>
      </c>
      <c r="G39" s="67" t="s">
        <v>5</v>
      </c>
      <c r="H39" s="64">
        <v>6112</v>
      </c>
      <c r="I39" s="65" t="s">
        <v>4</v>
      </c>
      <c r="J39" s="66">
        <v>-5.53010471204189</v>
      </c>
      <c r="K39" s="67" t="s">
        <v>5</v>
      </c>
      <c r="L39" s="64">
        <v>6304</v>
      </c>
      <c r="M39" s="65" t="s">
        <v>4</v>
      </c>
      <c r="N39" s="66">
        <v>-8.407360406091371</v>
      </c>
      <c r="O39" s="68" t="s">
        <v>5</v>
      </c>
      <c r="P39" s="5"/>
    </row>
    <row r="40" spans="1:16" ht="15">
      <c r="A40" s="42" t="s">
        <v>20</v>
      </c>
      <c r="B40" s="23"/>
      <c r="C40" s="64">
        <v>1833128</v>
      </c>
      <c r="D40" s="64">
        <v>1843257</v>
      </c>
      <c r="E40" s="65" t="s">
        <v>4</v>
      </c>
      <c r="F40" s="66">
        <v>-0.5495164266296086</v>
      </c>
      <c r="G40" s="67" t="s">
        <v>5</v>
      </c>
      <c r="H40" s="64">
        <v>1836888</v>
      </c>
      <c r="I40" s="65" t="s">
        <v>4</v>
      </c>
      <c r="J40" s="66">
        <v>-0.2046940259830734</v>
      </c>
      <c r="K40" s="67" t="s">
        <v>5</v>
      </c>
      <c r="L40" s="64">
        <v>1791054</v>
      </c>
      <c r="M40" s="65" t="s">
        <v>4</v>
      </c>
      <c r="N40" s="66">
        <v>2.3491195687008997</v>
      </c>
      <c r="O40" s="68" t="s">
        <v>5</v>
      </c>
      <c r="P40" s="5"/>
    </row>
    <row r="41" spans="1:16" ht="15">
      <c r="A41" s="42" t="s">
        <v>21</v>
      </c>
      <c r="B41" s="23"/>
      <c r="C41" s="64">
        <v>111265</v>
      </c>
      <c r="D41" s="64">
        <v>106295</v>
      </c>
      <c r="E41" s="65" t="s">
        <v>4</v>
      </c>
      <c r="F41" s="66">
        <v>4.675666776424109</v>
      </c>
      <c r="G41" s="67" t="s">
        <v>5</v>
      </c>
      <c r="H41" s="64">
        <v>103708</v>
      </c>
      <c r="I41" s="65" t="s">
        <v>4</v>
      </c>
      <c r="J41" s="66">
        <v>7.286805260924908</v>
      </c>
      <c r="K41" s="67" t="s">
        <v>5</v>
      </c>
      <c r="L41" s="64">
        <v>107497</v>
      </c>
      <c r="M41" s="65" t="s">
        <v>4</v>
      </c>
      <c r="N41" s="66">
        <v>3.5052140989981098</v>
      </c>
      <c r="O41" s="68" t="s">
        <v>5</v>
      </c>
      <c r="P41" s="5"/>
    </row>
    <row r="42" spans="1:16" ht="15">
      <c r="A42" s="42" t="s">
        <v>22</v>
      </c>
      <c r="B42" s="23"/>
      <c r="C42" s="64">
        <v>539217</v>
      </c>
      <c r="D42" s="64">
        <v>540783</v>
      </c>
      <c r="E42" s="65" t="s">
        <v>4</v>
      </c>
      <c r="F42" s="66">
        <v>-0.28958010884217344</v>
      </c>
      <c r="G42" s="67" t="s">
        <v>5</v>
      </c>
      <c r="H42" s="64">
        <v>511505</v>
      </c>
      <c r="I42" s="65" t="s">
        <v>4</v>
      </c>
      <c r="J42" s="66">
        <v>5.4177378520249135</v>
      </c>
      <c r="K42" s="67" t="s">
        <v>5</v>
      </c>
      <c r="L42" s="64">
        <v>457602</v>
      </c>
      <c r="M42" s="65" t="s">
        <v>4</v>
      </c>
      <c r="N42" s="66">
        <v>17.835367852413242</v>
      </c>
      <c r="O42" s="68" t="s">
        <v>5</v>
      </c>
      <c r="P42" s="5"/>
    </row>
    <row r="43" spans="1:16" ht="15">
      <c r="A43" s="42" t="s">
        <v>23</v>
      </c>
      <c r="B43" s="23"/>
      <c r="C43" s="64">
        <v>1182646.096</v>
      </c>
      <c r="D43" s="64">
        <v>1196178.608</v>
      </c>
      <c r="E43" s="65" t="s">
        <v>4</v>
      </c>
      <c r="F43" s="66">
        <v>-1.131311988819661</v>
      </c>
      <c r="G43" s="67" t="s">
        <v>5</v>
      </c>
      <c r="H43" s="64">
        <v>1221674.366</v>
      </c>
      <c r="I43" s="65" t="s">
        <v>4</v>
      </c>
      <c r="J43" s="66">
        <v>-3.1946540818226623</v>
      </c>
      <c r="K43" s="67" t="s">
        <v>5</v>
      </c>
      <c r="L43" s="64">
        <v>1225954.255</v>
      </c>
      <c r="M43" s="65" t="s">
        <v>4</v>
      </c>
      <c r="N43" s="66">
        <v>-3.532608074352666</v>
      </c>
      <c r="O43" s="68" t="s">
        <v>5</v>
      </c>
      <c r="P43" s="5"/>
    </row>
    <row r="44" spans="1:16" ht="15">
      <c r="A44" s="42" t="s">
        <v>24</v>
      </c>
      <c r="B44" s="23"/>
      <c r="C44" s="64">
        <v>1038601</v>
      </c>
      <c r="D44" s="64">
        <v>1034733</v>
      </c>
      <c r="E44" s="65" t="s">
        <v>4</v>
      </c>
      <c r="F44" s="66">
        <v>0.3738162405180816</v>
      </c>
      <c r="G44" s="67" t="s">
        <v>5</v>
      </c>
      <c r="H44" s="64">
        <v>1029176</v>
      </c>
      <c r="I44" s="65" t="s">
        <v>4</v>
      </c>
      <c r="J44" s="66">
        <v>0.9157811686242354</v>
      </c>
      <c r="K44" s="67" t="s">
        <v>5</v>
      </c>
      <c r="L44" s="64">
        <v>931208</v>
      </c>
      <c r="M44" s="65" t="s">
        <v>4</v>
      </c>
      <c r="N44" s="66">
        <v>11.532654358639533</v>
      </c>
      <c r="O44" s="68" t="s">
        <v>5</v>
      </c>
      <c r="P44" s="5"/>
    </row>
    <row r="45" spans="1:16" ht="15">
      <c r="A45" s="42" t="s">
        <v>25</v>
      </c>
      <c r="B45" s="23"/>
      <c r="C45" s="64">
        <v>554099.899</v>
      </c>
      <c r="D45" s="64">
        <v>555897.915</v>
      </c>
      <c r="E45" s="65" t="s">
        <v>4</v>
      </c>
      <c r="F45" s="66">
        <v>-0.32344355887717313</v>
      </c>
      <c r="G45" s="67" t="s">
        <v>5</v>
      </c>
      <c r="H45" s="64">
        <v>550118.415</v>
      </c>
      <c r="I45" s="65" t="s">
        <v>4</v>
      </c>
      <c r="J45" s="66">
        <v>0.7237503583660043</v>
      </c>
      <c r="K45" s="67" t="s">
        <v>5</v>
      </c>
      <c r="L45" s="64">
        <v>592872.357</v>
      </c>
      <c r="M45" s="65" t="s">
        <v>4</v>
      </c>
      <c r="N45" s="66">
        <v>-6.539764848574308</v>
      </c>
      <c r="O45" s="68" t="s">
        <v>5</v>
      </c>
      <c r="P45" s="5"/>
    </row>
    <row r="46" spans="1:16" ht="15">
      <c r="A46" s="42" t="s">
        <v>26</v>
      </c>
      <c r="B46" s="23"/>
      <c r="C46" s="64">
        <v>1592701.09</v>
      </c>
      <c r="D46" s="64">
        <v>1590631.171</v>
      </c>
      <c r="E46" s="65" t="s">
        <v>4</v>
      </c>
      <c r="F46" s="66">
        <v>0.1301319273592867</v>
      </c>
      <c r="G46" s="67" t="s">
        <v>5</v>
      </c>
      <c r="H46" s="64">
        <v>1579294.442</v>
      </c>
      <c r="I46" s="65" t="s">
        <v>4</v>
      </c>
      <c r="J46" s="66">
        <v>0.8489011069412697</v>
      </c>
      <c r="K46" s="67" t="s">
        <v>5</v>
      </c>
      <c r="L46" s="64">
        <v>1524080.205</v>
      </c>
      <c r="M46" s="65" t="s">
        <v>4</v>
      </c>
      <c r="N46" s="66">
        <v>4.5024457882779245</v>
      </c>
      <c r="O46" s="68" t="s">
        <v>5</v>
      </c>
      <c r="P46" s="5"/>
    </row>
    <row r="47" spans="1:16" ht="15">
      <c r="A47" s="42" t="s">
        <v>27</v>
      </c>
      <c r="B47" s="23"/>
      <c r="C47" s="64">
        <v>3425829</v>
      </c>
      <c r="D47" s="64">
        <v>3433888</v>
      </c>
      <c r="E47" s="65" t="s">
        <v>4</v>
      </c>
      <c r="F47" s="66">
        <v>-0.23469024033398966</v>
      </c>
      <c r="G47" s="67" t="s">
        <v>5</v>
      </c>
      <c r="H47" s="64">
        <v>3416182</v>
      </c>
      <c r="I47" s="65" t="s">
        <v>4</v>
      </c>
      <c r="J47" s="66">
        <v>0.2823912777480757</v>
      </c>
      <c r="K47" s="67" t="s">
        <v>5</v>
      </c>
      <c r="L47" s="64">
        <v>3315134</v>
      </c>
      <c r="M47" s="65" t="s">
        <v>4</v>
      </c>
      <c r="N47" s="66">
        <v>3.339080712876168</v>
      </c>
      <c r="O47" s="68" t="s">
        <v>5</v>
      </c>
      <c r="P47" s="5"/>
    </row>
    <row r="48" spans="1:16" ht="15">
      <c r="A48" s="23"/>
      <c r="B48" s="23"/>
      <c r="C48" s="64"/>
      <c r="D48" s="64"/>
      <c r="E48" s="70"/>
      <c r="F48" s="66"/>
      <c r="G48" s="71"/>
      <c r="H48" s="64"/>
      <c r="I48" s="70"/>
      <c r="J48" s="66"/>
      <c r="K48" s="71"/>
      <c r="L48" s="64"/>
      <c r="M48" s="70"/>
      <c r="N48" s="66"/>
      <c r="O48" s="68"/>
      <c r="P48" s="11"/>
    </row>
    <row r="49" spans="1:16" ht="15">
      <c r="A49" s="42" t="s">
        <v>28</v>
      </c>
      <c r="B49" s="23"/>
      <c r="C49" s="64">
        <v>3028</v>
      </c>
      <c r="D49" s="64">
        <v>3089</v>
      </c>
      <c r="E49" s="65" t="s">
        <v>4</v>
      </c>
      <c r="F49" s="66">
        <v>-1.974749109744252</v>
      </c>
      <c r="G49" s="67" t="s">
        <v>5</v>
      </c>
      <c r="H49" s="64">
        <v>3756</v>
      </c>
      <c r="I49" s="65" t="s">
        <v>4</v>
      </c>
      <c r="J49" s="66">
        <v>-19.382321618743347</v>
      </c>
      <c r="K49" s="67" t="s">
        <v>5</v>
      </c>
      <c r="L49" s="64">
        <v>5042</v>
      </c>
      <c r="M49" s="65" t="s">
        <v>4</v>
      </c>
      <c r="N49" s="66">
        <v>-39.94446648155494</v>
      </c>
      <c r="O49" s="68" t="s">
        <v>5</v>
      </c>
      <c r="P49" s="5"/>
    </row>
    <row r="50" spans="1:16" ht="15">
      <c r="A50" s="23"/>
      <c r="B50" s="23"/>
      <c r="C50" s="64"/>
      <c r="D50" s="73"/>
      <c r="E50" s="70"/>
      <c r="F50" s="66"/>
      <c r="G50" s="71"/>
      <c r="H50" s="64"/>
      <c r="I50" s="70"/>
      <c r="J50" s="66"/>
      <c r="K50" s="71"/>
      <c r="L50" s="64"/>
      <c r="M50" s="70"/>
      <c r="N50" s="66"/>
      <c r="O50" s="72"/>
      <c r="P50" s="3"/>
    </row>
    <row r="51" spans="1:16" ht="15">
      <c r="A51" s="23"/>
      <c r="B51" s="23"/>
      <c r="C51" s="64"/>
      <c r="D51" s="73"/>
      <c r="E51" s="70"/>
      <c r="F51" s="66"/>
      <c r="G51" s="71"/>
      <c r="H51" s="64"/>
      <c r="I51" s="70"/>
      <c r="J51" s="66"/>
      <c r="K51" s="71"/>
      <c r="L51" s="64"/>
      <c r="M51" s="70"/>
      <c r="N51" s="66"/>
      <c r="O51" s="72"/>
      <c r="P51" s="3"/>
    </row>
    <row r="52" spans="1:16" ht="15">
      <c r="A52" s="57" t="s">
        <v>29</v>
      </c>
      <c r="B52" s="23"/>
      <c r="C52" s="64"/>
      <c r="D52" s="73"/>
      <c r="E52" s="70"/>
      <c r="F52" s="66"/>
      <c r="G52" s="71"/>
      <c r="H52" s="64"/>
      <c r="I52" s="70"/>
      <c r="J52" s="66"/>
      <c r="K52" s="71"/>
      <c r="L52" s="64"/>
      <c r="M52" s="70"/>
      <c r="N52" s="66"/>
      <c r="O52" s="72"/>
      <c r="P52" s="3"/>
    </row>
    <row r="53" spans="1:16" ht="15">
      <c r="A53" s="23"/>
      <c r="B53" s="23"/>
      <c r="C53" s="64"/>
      <c r="D53" s="73"/>
      <c r="E53" s="70"/>
      <c r="F53" s="66"/>
      <c r="G53" s="71"/>
      <c r="H53" s="64"/>
      <c r="I53" s="70"/>
      <c r="J53" s="66"/>
      <c r="K53" s="71"/>
      <c r="L53" s="64"/>
      <c r="M53" s="70"/>
      <c r="N53" s="66"/>
      <c r="O53" s="72"/>
      <c r="P53" s="3"/>
    </row>
    <row r="54" spans="1:16" ht="15">
      <c r="A54" s="30" t="s">
        <v>30</v>
      </c>
      <c r="B54" s="23"/>
      <c r="C54" s="64">
        <v>1919018.949</v>
      </c>
      <c r="D54" s="73">
        <v>1939103.601</v>
      </c>
      <c r="E54" s="65" t="s">
        <v>4</v>
      </c>
      <c r="F54" s="66">
        <v>-1.0357699294479232</v>
      </c>
      <c r="G54" s="67" t="s">
        <v>5</v>
      </c>
      <c r="H54" s="64">
        <v>1948312.881</v>
      </c>
      <c r="I54" s="65" t="s">
        <v>4</v>
      </c>
      <c r="J54" s="66">
        <v>-1.5035537816166595</v>
      </c>
      <c r="K54" s="67" t="s">
        <v>5</v>
      </c>
      <c r="L54" s="64">
        <v>1932173.672</v>
      </c>
      <c r="M54" s="65" t="s">
        <v>4</v>
      </c>
      <c r="N54" s="66">
        <v>-0.6808250826843931</v>
      </c>
      <c r="O54" s="68" t="s">
        <v>5</v>
      </c>
      <c r="P54" s="5"/>
    </row>
    <row r="55" spans="1:16" ht="15">
      <c r="A55" s="84" t="s">
        <v>31</v>
      </c>
      <c r="B55" s="74"/>
      <c r="C55" s="64">
        <v>92266</v>
      </c>
      <c r="D55" s="73">
        <v>92247</v>
      </c>
      <c r="E55" s="65" t="s">
        <v>4</v>
      </c>
      <c r="F55" s="66">
        <v>0.02059687577914815</v>
      </c>
      <c r="G55" s="67" t="s">
        <v>5</v>
      </c>
      <c r="H55" s="64">
        <v>90152</v>
      </c>
      <c r="I55" s="65" t="s">
        <v>4</v>
      </c>
      <c r="J55" s="66">
        <v>2.344928565090072</v>
      </c>
      <c r="K55" s="67" t="s">
        <v>5</v>
      </c>
      <c r="L55" s="64">
        <v>104278</v>
      </c>
      <c r="M55" s="65" t="s">
        <v>4</v>
      </c>
      <c r="N55" s="66">
        <v>-11.519208270200807</v>
      </c>
      <c r="O55" s="68" t="s">
        <v>5</v>
      </c>
      <c r="P55" s="5"/>
    </row>
    <row r="56" spans="1:16" ht="15">
      <c r="A56" s="84" t="s">
        <v>32</v>
      </c>
      <c r="B56" s="74"/>
      <c r="C56" s="64">
        <v>8989</v>
      </c>
      <c r="D56" s="73">
        <v>9246</v>
      </c>
      <c r="E56" s="65" t="s">
        <v>4</v>
      </c>
      <c r="F56" s="66">
        <v>-2.7795803590742025</v>
      </c>
      <c r="G56" s="67" t="s">
        <v>5</v>
      </c>
      <c r="H56" s="64">
        <v>8998</v>
      </c>
      <c r="I56" s="65" t="s">
        <v>4</v>
      </c>
      <c r="J56" s="66">
        <v>-0.10002222716158826</v>
      </c>
      <c r="K56" s="67" t="s">
        <v>5</v>
      </c>
      <c r="L56" s="64">
        <v>11614</v>
      </c>
      <c r="M56" s="65" t="s">
        <v>4</v>
      </c>
      <c r="N56" s="66">
        <v>-22.60203203030825</v>
      </c>
      <c r="O56" s="68" t="s">
        <v>5</v>
      </c>
      <c r="P56" s="5"/>
    </row>
    <row r="57" spans="1:16" ht="15">
      <c r="A57" s="84" t="s">
        <v>33</v>
      </c>
      <c r="B57" s="74"/>
      <c r="C57" s="64">
        <v>1817763</v>
      </c>
      <c r="D57" s="73">
        <v>1837610</v>
      </c>
      <c r="E57" s="65" t="s">
        <v>4</v>
      </c>
      <c r="F57" s="66">
        <v>-1.0800441878309357</v>
      </c>
      <c r="G57" s="67" t="s">
        <v>5</v>
      </c>
      <c r="H57" s="64">
        <v>1849163</v>
      </c>
      <c r="I57" s="65" t="s">
        <v>4</v>
      </c>
      <c r="J57" s="66">
        <v>-1.6980655572277783</v>
      </c>
      <c r="K57" s="67" t="s">
        <v>5</v>
      </c>
      <c r="L57" s="64">
        <v>1816281</v>
      </c>
      <c r="M57" s="65" t="s">
        <v>4</v>
      </c>
      <c r="N57" s="66">
        <v>0.08159530381037428</v>
      </c>
      <c r="O57" s="68" t="s">
        <v>5</v>
      </c>
      <c r="P57" s="5"/>
    </row>
    <row r="58" spans="1:16" ht="15">
      <c r="A58" s="30" t="s">
        <v>34</v>
      </c>
      <c r="B58" s="23"/>
      <c r="C58" s="64">
        <v>358236.96</v>
      </c>
      <c r="D58" s="73">
        <v>377464.6</v>
      </c>
      <c r="E58" s="65" t="s">
        <v>4</v>
      </c>
      <c r="F58" s="66">
        <v>-5.0938922484386495</v>
      </c>
      <c r="G58" s="67" t="s">
        <v>5</v>
      </c>
      <c r="H58" s="64">
        <v>409214.454</v>
      </c>
      <c r="I58" s="65" t="s">
        <v>4</v>
      </c>
      <c r="J58" s="66">
        <v>-12.457403080879445</v>
      </c>
      <c r="K58" s="67" t="s">
        <v>5</v>
      </c>
      <c r="L58" s="64">
        <v>623887.582</v>
      </c>
      <c r="M58" s="65" t="s">
        <v>4</v>
      </c>
      <c r="N58" s="66">
        <v>-42.579886130831824</v>
      </c>
      <c r="O58" s="68" t="s">
        <v>5</v>
      </c>
      <c r="P58" s="5"/>
    </row>
    <row r="59" spans="1:16" ht="15">
      <c r="A59" s="42" t="s">
        <v>35</v>
      </c>
      <c r="B59" s="74"/>
      <c r="C59" s="64">
        <v>347169</v>
      </c>
      <c r="D59" s="73">
        <v>366356</v>
      </c>
      <c r="E59" s="65" t="s">
        <v>4</v>
      </c>
      <c r="F59" s="66">
        <v>-5.237255565624693</v>
      </c>
      <c r="G59" s="67" t="s">
        <v>5</v>
      </c>
      <c r="H59" s="64">
        <v>398211</v>
      </c>
      <c r="I59" s="65" t="s">
        <v>4</v>
      </c>
      <c r="J59" s="66">
        <v>-12.817827734542746</v>
      </c>
      <c r="K59" s="67" t="s">
        <v>5</v>
      </c>
      <c r="L59" s="64">
        <v>605028</v>
      </c>
      <c r="M59" s="65" t="s">
        <v>4</v>
      </c>
      <c r="N59" s="66">
        <v>-42.61934984827148</v>
      </c>
      <c r="O59" s="68" t="s">
        <v>5</v>
      </c>
      <c r="P59" s="5"/>
    </row>
    <row r="60" spans="1:16" ht="15">
      <c r="A60" s="42" t="s">
        <v>36</v>
      </c>
      <c r="B60" s="74"/>
      <c r="C60" s="64">
        <v>11068</v>
      </c>
      <c r="D60" s="73">
        <v>11108</v>
      </c>
      <c r="E60" s="65" t="s">
        <v>4</v>
      </c>
      <c r="F60" s="66">
        <v>-0.36010082823190714</v>
      </c>
      <c r="G60" s="67" t="s">
        <v>5</v>
      </c>
      <c r="H60" s="64">
        <v>11003</v>
      </c>
      <c r="I60" s="65" t="s">
        <v>4</v>
      </c>
      <c r="J60" s="66">
        <v>0.5907479778242362</v>
      </c>
      <c r="K60" s="67" t="s">
        <v>5</v>
      </c>
      <c r="L60" s="64">
        <v>18860</v>
      </c>
      <c r="M60" s="65" t="s">
        <v>4</v>
      </c>
      <c r="N60" s="66">
        <v>-41.31495227995758</v>
      </c>
      <c r="O60" s="68" t="s">
        <v>5</v>
      </c>
      <c r="P60" s="5"/>
    </row>
    <row r="61" spans="1:16" ht="15">
      <c r="A61" s="42" t="s">
        <v>37</v>
      </c>
      <c r="B61" s="23"/>
      <c r="C61" s="64">
        <v>1653561</v>
      </c>
      <c r="D61" s="73">
        <v>1674503</v>
      </c>
      <c r="E61" s="65" t="s">
        <v>4</v>
      </c>
      <c r="F61" s="66">
        <v>-1.250639742060784</v>
      </c>
      <c r="G61" s="67" t="s">
        <v>5</v>
      </c>
      <c r="H61" s="64">
        <v>1681314</v>
      </c>
      <c r="I61" s="65" t="s">
        <v>4</v>
      </c>
      <c r="J61" s="66">
        <v>-1.6506732234430928</v>
      </c>
      <c r="K61" s="67" t="s">
        <v>5</v>
      </c>
      <c r="L61" s="64">
        <v>1641394</v>
      </c>
      <c r="M61" s="65" t="s">
        <v>4</v>
      </c>
      <c r="N61" s="66">
        <v>0.7412601727556023</v>
      </c>
      <c r="O61" s="68" t="s">
        <v>5</v>
      </c>
      <c r="P61" s="5"/>
    </row>
    <row r="62" spans="1:16" ht="15" hidden="1">
      <c r="A62" s="42" t="s">
        <v>38</v>
      </c>
      <c r="B62" s="23"/>
      <c r="C62" s="64">
        <v>351240.186</v>
      </c>
      <c r="D62" s="73">
        <v>356568.352</v>
      </c>
      <c r="E62" s="65" t="s">
        <v>4</v>
      </c>
      <c r="F62" s="66">
        <v>-1.4942902167604615</v>
      </c>
      <c r="G62" s="67" t="s">
        <v>5</v>
      </c>
      <c r="H62" s="64">
        <v>368703.365</v>
      </c>
      <c r="I62" s="65" t="s">
        <v>4</v>
      </c>
      <c r="J62" s="66">
        <v>-4.736376355013732</v>
      </c>
      <c r="K62" s="67" t="s">
        <v>5</v>
      </c>
      <c r="L62" s="64">
        <v>416487.741</v>
      </c>
      <c r="M62" s="65" t="s">
        <v>4</v>
      </c>
      <c r="N62" s="66">
        <v>-15.666140579153321</v>
      </c>
      <c r="O62" s="68" t="s">
        <v>5</v>
      </c>
      <c r="P62" s="5"/>
    </row>
    <row r="63" spans="1:16" ht="15" hidden="1">
      <c r="A63" s="42" t="s">
        <v>39</v>
      </c>
      <c r="B63" s="23"/>
      <c r="C63" s="64">
        <v>272454.864</v>
      </c>
      <c r="D63" s="73">
        <v>285497.323</v>
      </c>
      <c r="E63" s="65" t="s">
        <v>4</v>
      </c>
      <c r="F63" s="66">
        <v>-4.568329700240298</v>
      </c>
      <c r="G63" s="67" t="s">
        <v>5</v>
      </c>
      <c r="H63" s="64">
        <v>307510.108</v>
      </c>
      <c r="I63" s="65" t="s">
        <v>4</v>
      </c>
      <c r="J63" s="66">
        <v>-11.399704623693225</v>
      </c>
      <c r="K63" s="67" t="s">
        <v>5</v>
      </c>
      <c r="L63" s="64">
        <v>498179.488</v>
      </c>
      <c r="M63" s="65" t="s">
        <v>4</v>
      </c>
      <c r="N63" s="66">
        <v>-45.30989923053597</v>
      </c>
      <c r="O63" s="68" t="s">
        <v>5</v>
      </c>
      <c r="P63" s="5"/>
    </row>
    <row r="64" spans="1:16" ht="15">
      <c r="A64" s="42" t="s">
        <v>40</v>
      </c>
      <c r="B64" s="23"/>
      <c r="C64" s="64">
        <v>623695</v>
      </c>
      <c r="D64" s="73">
        <v>642066</v>
      </c>
      <c r="E64" s="65" t="s">
        <v>4</v>
      </c>
      <c r="F64" s="66">
        <v>-2.8612323343706123</v>
      </c>
      <c r="G64" s="67" t="s">
        <v>5</v>
      </c>
      <c r="H64" s="64">
        <v>676213</v>
      </c>
      <c r="I64" s="65" t="s">
        <v>4</v>
      </c>
      <c r="J64" s="66">
        <v>-7.7664877782592185</v>
      </c>
      <c r="K64" s="67" t="s">
        <v>5</v>
      </c>
      <c r="L64" s="64">
        <v>914667</v>
      </c>
      <c r="M64" s="65" t="s">
        <v>4</v>
      </c>
      <c r="N64" s="66">
        <v>-31.81179598695482</v>
      </c>
      <c r="O64" s="68" t="s">
        <v>5</v>
      </c>
      <c r="P64" s="5"/>
    </row>
    <row r="65" spans="1:16" ht="15">
      <c r="A65" s="42" t="s">
        <v>41</v>
      </c>
      <c r="B65" s="23"/>
      <c r="C65" s="64">
        <v>2277256</v>
      </c>
      <c r="D65" s="73">
        <v>2316568</v>
      </c>
      <c r="E65" s="65" t="s">
        <v>4</v>
      </c>
      <c r="F65" s="66">
        <v>-1.6969931381250234</v>
      </c>
      <c r="G65" s="67" t="s">
        <v>5</v>
      </c>
      <c r="H65" s="64">
        <v>2357527</v>
      </c>
      <c r="I65" s="65" t="s">
        <v>4</v>
      </c>
      <c r="J65" s="66">
        <v>-3.404881471134786</v>
      </c>
      <c r="K65" s="67" t="s">
        <v>5</v>
      </c>
      <c r="L65" s="64">
        <v>2556061</v>
      </c>
      <c r="M65" s="65" t="s">
        <v>4</v>
      </c>
      <c r="N65" s="66">
        <v>-10.9076035352834</v>
      </c>
      <c r="O65" s="68" t="s">
        <v>5</v>
      </c>
      <c r="P65" s="5"/>
    </row>
    <row r="66" spans="1:1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0"/>
    </row>
    <row r="67" spans="1:16" ht="15">
      <c r="A67" s="23"/>
      <c r="B67" s="23"/>
      <c r="C67" s="23"/>
      <c r="D67" s="23"/>
      <c r="E67" s="39"/>
      <c r="F67" s="77"/>
      <c r="G67" s="38"/>
      <c r="H67" s="23"/>
      <c r="I67" s="39"/>
      <c r="J67" s="23"/>
      <c r="K67" s="38"/>
      <c r="L67" s="23"/>
      <c r="M67" s="39"/>
      <c r="N67" s="23"/>
      <c r="O67" s="37"/>
      <c r="P67" s="3"/>
    </row>
    <row r="68" spans="1:16" ht="15">
      <c r="A68" s="23"/>
      <c r="B68" s="23"/>
      <c r="C68" s="23"/>
      <c r="D68" s="23"/>
      <c r="E68" s="39"/>
      <c r="F68" s="77"/>
      <c r="G68" s="38"/>
      <c r="H68" s="23"/>
      <c r="I68" s="39"/>
      <c r="J68" s="23"/>
      <c r="K68" s="38"/>
      <c r="L68" s="23"/>
      <c r="M68" s="39"/>
      <c r="N68" s="23"/>
      <c r="O68" s="37"/>
      <c r="P68" s="3"/>
    </row>
    <row r="69" spans="1:16" ht="15">
      <c r="A69" s="84" t="s">
        <v>42</v>
      </c>
      <c r="B69" s="23"/>
      <c r="C69" s="23"/>
      <c r="D69" s="23"/>
      <c r="E69" s="39"/>
      <c r="F69" s="77"/>
      <c r="G69" s="38"/>
      <c r="H69" s="23"/>
      <c r="I69" s="39"/>
      <c r="J69" s="23"/>
      <c r="K69" s="38"/>
      <c r="L69" s="23"/>
      <c r="M69" s="39"/>
      <c r="N69" s="23"/>
      <c r="O69" s="37"/>
      <c r="P69" s="3"/>
    </row>
    <row r="70" spans="1:16" ht="15">
      <c r="A70" s="84" t="s">
        <v>43</v>
      </c>
      <c r="B70" s="23"/>
      <c r="C70" s="26"/>
      <c r="D70" s="26"/>
      <c r="E70" s="39"/>
      <c r="F70" s="77"/>
      <c r="G70" s="38"/>
      <c r="H70" s="26"/>
      <c r="I70" s="39"/>
      <c r="J70" s="26"/>
      <c r="K70" s="38"/>
      <c r="L70" s="26"/>
      <c r="M70" s="39"/>
      <c r="N70" s="26"/>
      <c r="O70" s="37"/>
      <c r="P70" s="4"/>
    </row>
    <row r="71" spans="1:16" ht="15">
      <c r="A71" s="35" t="s">
        <v>142</v>
      </c>
      <c r="B71" s="26"/>
      <c r="C71" s="26"/>
      <c r="D71" s="26"/>
      <c r="E71" s="39"/>
      <c r="F71" s="77"/>
      <c r="G71" s="38"/>
      <c r="H71" s="26"/>
      <c r="I71" s="39"/>
      <c r="J71" s="26"/>
      <c r="K71" s="38"/>
      <c r="L71" s="26"/>
      <c r="M71" s="39"/>
      <c r="N71" s="26"/>
      <c r="O71" s="37"/>
      <c r="P71" s="4"/>
    </row>
    <row r="72" spans="1:16" ht="15">
      <c r="A72" s="23"/>
      <c r="B72" s="23"/>
      <c r="C72" s="23"/>
      <c r="D72" s="23"/>
      <c r="E72" s="39"/>
      <c r="F72" s="77"/>
      <c r="G72" s="38"/>
      <c r="H72" s="23"/>
      <c r="I72" s="39"/>
      <c r="J72" s="23"/>
      <c r="K72" s="38"/>
      <c r="L72" s="23"/>
      <c r="M72" s="39"/>
      <c r="N72" s="23"/>
      <c r="O72" s="37"/>
      <c r="P72" s="3"/>
    </row>
    <row r="73" spans="1:16" ht="15">
      <c r="A73" s="74"/>
      <c r="B73" s="23"/>
      <c r="C73" s="23"/>
      <c r="D73" s="23"/>
      <c r="E73" s="39"/>
      <c r="F73" s="77"/>
      <c r="G73" s="38"/>
      <c r="H73" s="23"/>
      <c r="I73" s="39"/>
      <c r="J73" s="23"/>
      <c r="K73" s="38"/>
      <c r="L73" s="23"/>
      <c r="M73" s="39"/>
      <c r="N73" s="23"/>
      <c r="O73" s="37"/>
      <c r="P73" s="3"/>
    </row>
    <row r="74" spans="1:16" ht="15">
      <c r="A74" s="42" t="s">
        <v>44</v>
      </c>
      <c r="B74" s="23"/>
      <c r="C74" s="23"/>
      <c r="D74" s="23"/>
      <c r="E74" s="39"/>
      <c r="F74" s="77"/>
      <c r="G74" s="38"/>
      <c r="H74" s="23"/>
      <c r="I74" s="39"/>
      <c r="J74" s="23"/>
      <c r="K74" s="38"/>
      <c r="L74" s="23"/>
      <c r="M74" s="39"/>
      <c r="N74" s="23"/>
      <c r="O74" s="37"/>
      <c r="P74" s="3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4" sqref="A4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9" customWidth="1"/>
    <col min="4" max="4" width="10.7109375" style="0" customWidth="1"/>
    <col min="5" max="5" width="3.7109375" style="15" customWidth="1"/>
    <col min="6" max="6" width="3.7109375" style="16" customWidth="1"/>
    <col min="7" max="7" width="10.7109375" style="0" customWidth="1"/>
    <col min="8" max="8" width="3.7109375" style="15" customWidth="1"/>
    <col min="9" max="9" width="3.7109375" style="0" customWidth="1"/>
    <col min="10" max="10" width="10.7109375" style="0" customWidth="1"/>
    <col min="11" max="12" width="1.7109375" style="0" customWidth="1"/>
  </cols>
  <sheetData>
    <row r="1" spans="1:11" ht="15" customHeight="1">
      <c r="A1" s="47"/>
      <c r="B1" s="47"/>
      <c r="C1" s="78"/>
      <c r="D1" s="47"/>
      <c r="E1" s="79"/>
      <c r="F1" s="80"/>
      <c r="G1" s="47"/>
      <c r="H1" s="79"/>
      <c r="I1" s="47"/>
      <c r="J1" s="47"/>
      <c r="K1" s="47"/>
    </row>
    <row r="2" spans="1:11" s="19" customFormat="1" ht="18.75">
      <c r="A2" s="17" t="s">
        <v>137</v>
      </c>
      <c r="B2" s="81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3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 customHeight="1">
      <c r="A4" s="23"/>
      <c r="B4" s="23"/>
      <c r="C4" s="37"/>
      <c r="D4" s="23"/>
      <c r="E4" s="38"/>
      <c r="F4" s="39"/>
      <c r="G4" s="23"/>
      <c r="H4" s="38"/>
      <c r="I4" s="23"/>
      <c r="J4" s="23"/>
      <c r="K4" s="23"/>
    </row>
    <row r="5" spans="1:11" ht="15" customHeight="1">
      <c r="A5" s="23"/>
      <c r="B5" s="23"/>
      <c r="C5" s="37"/>
      <c r="D5" s="23"/>
      <c r="E5" s="38"/>
      <c r="F5" s="39"/>
      <c r="G5" s="23"/>
      <c r="H5" s="38"/>
      <c r="I5" s="23"/>
      <c r="J5" s="23"/>
      <c r="K5" s="23"/>
    </row>
    <row r="6" spans="1:11" ht="15" customHeight="1">
      <c r="A6" s="23"/>
      <c r="B6" s="23"/>
      <c r="C6" s="37"/>
      <c r="D6" s="23"/>
      <c r="E6" s="38"/>
      <c r="F6" s="39"/>
      <c r="G6" s="23"/>
      <c r="H6" s="38"/>
      <c r="I6" s="23"/>
      <c r="J6" s="40" t="s">
        <v>45</v>
      </c>
      <c r="K6" s="23"/>
    </row>
    <row r="7" spans="1:11" ht="15" customHeight="1">
      <c r="A7" s="23"/>
      <c r="B7" s="23"/>
      <c r="C7" s="37"/>
      <c r="D7" s="23"/>
      <c r="E7" s="38"/>
      <c r="F7" s="39"/>
      <c r="G7" s="40" t="s">
        <v>46</v>
      </c>
      <c r="H7" s="38"/>
      <c r="I7" s="23"/>
      <c r="J7" s="23"/>
      <c r="K7" s="23"/>
    </row>
    <row r="8" spans="1:11" ht="15" customHeight="1">
      <c r="A8" s="23"/>
      <c r="B8" s="23"/>
      <c r="C8" s="37"/>
      <c r="D8" s="41" t="s">
        <v>47</v>
      </c>
      <c r="E8" s="38"/>
      <c r="F8" s="39"/>
      <c r="G8" s="41" t="s">
        <v>48</v>
      </c>
      <c r="H8" s="38"/>
      <c r="I8" s="23"/>
      <c r="J8" s="41" t="s">
        <v>49</v>
      </c>
      <c r="K8" s="23"/>
    </row>
    <row r="9" spans="1:11" ht="15" customHeight="1">
      <c r="A9" s="23"/>
      <c r="B9" s="23"/>
      <c r="C9" s="37"/>
      <c r="D9" s="29"/>
      <c r="E9" s="38"/>
      <c r="F9" s="39"/>
      <c r="G9" s="23"/>
      <c r="H9" s="38"/>
      <c r="I9" s="23"/>
      <c r="J9" s="23"/>
      <c r="K9" s="23"/>
    </row>
    <row r="10" spans="1:11" ht="15" customHeight="1">
      <c r="A10" s="42" t="s">
        <v>50</v>
      </c>
      <c r="B10" s="23"/>
      <c r="C10" s="37"/>
      <c r="D10" s="43"/>
      <c r="E10" s="44"/>
      <c r="F10" s="45"/>
      <c r="G10" s="43"/>
      <c r="H10" s="44"/>
      <c r="I10" s="43"/>
      <c r="J10" s="43"/>
      <c r="K10" s="43"/>
    </row>
    <row r="11" spans="1:11" ht="15" customHeight="1">
      <c r="A11" s="23"/>
      <c r="B11" s="42" t="s">
        <v>51</v>
      </c>
      <c r="C11" s="37"/>
      <c r="D11" s="46">
        <v>99485</v>
      </c>
      <c r="E11" s="47"/>
      <c r="F11" s="45"/>
      <c r="G11" s="48" t="s">
        <v>52</v>
      </c>
      <c r="H11" s="44"/>
      <c r="I11" s="43"/>
      <c r="J11" s="46">
        <v>99485</v>
      </c>
      <c r="K11" s="43"/>
    </row>
    <row r="12" spans="1:11" ht="15" customHeight="1">
      <c r="A12" s="23"/>
      <c r="B12" s="42" t="s">
        <v>53</v>
      </c>
      <c r="C12" s="37"/>
      <c r="D12" s="46">
        <v>6016</v>
      </c>
      <c r="E12" s="47"/>
      <c r="F12" s="45"/>
      <c r="G12" s="48" t="s">
        <v>52</v>
      </c>
      <c r="H12" s="44"/>
      <c r="I12" s="43"/>
      <c r="J12" s="46">
        <v>6016</v>
      </c>
      <c r="K12" s="43"/>
    </row>
    <row r="13" spans="1:11" ht="15" customHeight="1">
      <c r="A13" s="23"/>
      <c r="B13" s="42" t="s">
        <v>54</v>
      </c>
      <c r="C13" s="37"/>
      <c r="D13" s="46">
        <v>105501</v>
      </c>
      <c r="E13" s="47"/>
      <c r="F13" s="45"/>
      <c r="G13" s="48" t="s">
        <v>52</v>
      </c>
      <c r="H13" s="44"/>
      <c r="I13" s="43"/>
      <c r="J13" s="46">
        <v>105501</v>
      </c>
      <c r="K13" s="43"/>
    </row>
    <row r="14" spans="1:11" ht="15" customHeight="1">
      <c r="A14" s="23"/>
      <c r="B14" s="23"/>
      <c r="C14" s="37"/>
      <c r="D14" s="49"/>
      <c r="E14" s="47"/>
      <c r="F14" s="45"/>
      <c r="G14" s="48"/>
      <c r="H14" s="44"/>
      <c r="I14" s="43"/>
      <c r="J14" s="49"/>
      <c r="K14" s="43"/>
    </row>
    <row r="15" spans="1:11" ht="15" customHeight="1">
      <c r="A15" s="42" t="s">
        <v>55</v>
      </c>
      <c r="B15" s="23"/>
      <c r="C15" s="37"/>
      <c r="D15" s="46"/>
      <c r="E15" s="47"/>
      <c r="F15" s="45"/>
      <c r="G15" s="48"/>
      <c r="H15" s="44"/>
      <c r="I15" s="43"/>
      <c r="J15" s="46"/>
      <c r="K15" s="43"/>
    </row>
    <row r="16" spans="1:11" ht="15" customHeight="1">
      <c r="A16" s="23"/>
      <c r="B16" s="42" t="s">
        <v>56</v>
      </c>
      <c r="C16" s="37"/>
      <c r="D16" s="46">
        <v>10504.693</v>
      </c>
      <c r="E16" s="47"/>
      <c r="F16" s="45"/>
      <c r="G16" s="48" t="s">
        <v>52</v>
      </c>
      <c r="H16" s="44"/>
      <c r="I16" s="43"/>
      <c r="J16" s="46">
        <v>10504.693</v>
      </c>
      <c r="K16" s="43"/>
    </row>
    <row r="17" spans="1:11" ht="15" customHeight="1">
      <c r="A17" s="23"/>
      <c r="B17" s="23"/>
      <c r="C17" s="37"/>
      <c r="D17" s="49"/>
      <c r="E17" s="47"/>
      <c r="F17" s="45"/>
      <c r="G17" s="48"/>
      <c r="H17" s="44"/>
      <c r="I17" s="43"/>
      <c r="J17" s="49"/>
      <c r="K17" s="43"/>
    </row>
    <row r="18" spans="1:11" ht="15" customHeight="1">
      <c r="A18" s="42" t="s">
        <v>57</v>
      </c>
      <c r="B18" s="23"/>
      <c r="C18" s="37"/>
      <c r="D18" s="46"/>
      <c r="E18" s="47"/>
      <c r="F18" s="45"/>
      <c r="G18" s="48"/>
      <c r="H18" s="44"/>
      <c r="I18" s="43"/>
      <c r="J18" s="46"/>
      <c r="K18" s="43"/>
    </row>
    <row r="19" spans="1:11" ht="15" customHeight="1">
      <c r="A19" s="23"/>
      <c r="B19" s="42" t="s">
        <v>58</v>
      </c>
      <c r="C19" s="37"/>
      <c r="D19" s="46">
        <v>94996.307</v>
      </c>
      <c r="E19" s="47"/>
      <c r="F19" s="45"/>
      <c r="G19" s="48" t="s">
        <v>52</v>
      </c>
      <c r="H19" s="44"/>
      <c r="I19" s="43"/>
      <c r="J19" s="46">
        <v>94996.307</v>
      </c>
      <c r="K19" s="43"/>
    </row>
    <row r="20" spans="1:11" ht="15" customHeight="1">
      <c r="A20" s="23"/>
      <c r="B20" s="23"/>
      <c r="C20" s="37"/>
      <c r="D20" s="49"/>
      <c r="E20" s="44"/>
      <c r="F20" s="45"/>
      <c r="G20" s="46"/>
      <c r="H20" s="44"/>
      <c r="I20" s="43"/>
      <c r="J20" s="46"/>
      <c r="K20" s="43"/>
    </row>
    <row r="21" spans="1:11" ht="15" customHeight="1">
      <c r="A21" s="42" t="s">
        <v>59</v>
      </c>
      <c r="B21" s="23"/>
      <c r="C21" s="37"/>
      <c r="D21" s="46">
        <v>111264.964</v>
      </c>
      <c r="E21" s="44"/>
      <c r="F21" s="45"/>
      <c r="G21" s="46">
        <v>27082.875</v>
      </c>
      <c r="H21" s="44"/>
      <c r="I21" s="43"/>
      <c r="J21" s="46">
        <v>138347.839</v>
      </c>
      <c r="K21" s="43"/>
    </row>
    <row r="22" spans="1:11" ht="15" customHeight="1">
      <c r="A22" s="42"/>
      <c r="B22" s="23"/>
      <c r="C22" s="37"/>
      <c r="D22" s="46"/>
      <c r="E22" s="44"/>
      <c r="F22" s="45"/>
      <c r="G22" s="46"/>
      <c r="H22" s="44"/>
      <c r="I22" s="43"/>
      <c r="J22" s="46"/>
      <c r="K22" s="43"/>
    </row>
    <row r="23" spans="1:11" ht="15" customHeight="1">
      <c r="A23" s="42" t="s">
        <v>60</v>
      </c>
      <c r="B23" s="23"/>
      <c r="C23" s="37"/>
      <c r="D23" s="46">
        <v>539216.624</v>
      </c>
      <c r="E23" s="44"/>
      <c r="F23" s="45"/>
      <c r="G23" s="46">
        <v>210647.42</v>
      </c>
      <c r="H23" s="44"/>
      <c r="I23" s="43"/>
      <c r="J23" s="46">
        <v>749864.044</v>
      </c>
      <c r="K23" s="43"/>
    </row>
    <row r="24" spans="1:11" ht="15" customHeight="1">
      <c r="A24" s="42"/>
      <c r="B24" s="23"/>
      <c r="C24" s="37"/>
      <c r="D24" s="46"/>
      <c r="E24" s="44"/>
      <c r="F24" s="45"/>
      <c r="G24" s="46"/>
      <c r="H24" s="44"/>
      <c r="I24" s="43"/>
      <c r="J24" s="46"/>
      <c r="K24" s="43"/>
    </row>
    <row r="25" spans="1:11" ht="15" customHeight="1">
      <c r="A25" s="42" t="s">
        <v>61</v>
      </c>
      <c r="B25" s="23"/>
      <c r="C25" s="37"/>
      <c r="D25" s="46">
        <v>1168001.541</v>
      </c>
      <c r="E25" s="44" t="s">
        <v>62</v>
      </c>
      <c r="F25" s="45"/>
      <c r="G25" s="46">
        <v>1331562.84</v>
      </c>
      <c r="H25" s="44" t="s">
        <v>63</v>
      </c>
      <c r="I25" s="43"/>
      <c r="J25" s="46">
        <v>2499564.381</v>
      </c>
      <c r="K25" s="43"/>
    </row>
    <row r="26" spans="1:11" ht="15" customHeight="1">
      <c r="A26" s="42"/>
      <c r="B26" s="23"/>
      <c r="C26" s="37"/>
      <c r="D26" s="46"/>
      <c r="E26" s="44"/>
      <c r="F26" s="45"/>
      <c r="G26" s="46"/>
      <c r="H26" s="44"/>
      <c r="I26" s="43"/>
      <c r="J26" s="46"/>
      <c r="K26" s="43"/>
    </row>
    <row r="27" spans="1:11" ht="15" customHeight="1">
      <c r="A27" s="42" t="s">
        <v>146</v>
      </c>
      <c r="B27" s="23"/>
      <c r="C27" s="37"/>
      <c r="D27" s="49"/>
      <c r="E27" s="44"/>
      <c r="F27" s="45"/>
      <c r="G27" s="49"/>
      <c r="H27" s="44"/>
      <c r="I27" s="43"/>
      <c r="J27" s="49"/>
      <c r="K27" s="43"/>
    </row>
    <row r="28" spans="1:11" ht="15" customHeight="1">
      <c r="A28" s="23"/>
      <c r="B28" s="42" t="s">
        <v>64</v>
      </c>
      <c r="C28" s="37"/>
      <c r="D28" s="46">
        <v>57132.837</v>
      </c>
      <c r="E28" s="44"/>
      <c r="F28" s="45"/>
      <c r="G28" s="46">
        <v>15876.27</v>
      </c>
      <c r="H28" s="44"/>
      <c r="I28" s="43"/>
      <c r="J28" s="46">
        <v>73009.107</v>
      </c>
      <c r="K28" s="43"/>
    </row>
    <row r="29" spans="1:11" ht="15" customHeight="1">
      <c r="A29" s="23"/>
      <c r="B29" s="42"/>
      <c r="C29" s="37"/>
      <c r="D29" s="46"/>
      <c r="E29" s="44"/>
      <c r="F29" s="45"/>
      <c r="G29" s="46"/>
      <c r="H29" s="44"/>
      <c r="I29" s="43"/>
      <c r="J29" s="46"/>
      <c r="K29" s="43"/>
    </row>
    <row r="30" spans="1:11" ht="15" customHeight="1">
      <c r="A30" s="42" t="s">
        <v>65</v>
      </c>
      <c r="B30" s="23"/>
      <c r="C30" s="37"/>
      <c r="D30" s="49"/>
      <c r="E30" s="44"/>
      <c r="F30" s="45"/>
      <c r="G30" s="49"/>
      <c r="H30" s="44"/>
      <c r="I30" s="43"/>
      <c r="J30" s="49"/>
      <c r="K30" s="43"/>
    </row>
    <row r="31" spans="1:11" ht="15" customHeight="1">
      <c r="A31" s="23"/>
      <c r="B31" s="42" t="s">
        <v>66</v>
      </c>
      <c r="C31" s="37"/>
      <c r="D31" s="46">
        <v>14644.555</v>
      </c>
      <c r="E31" s="44"/>
      <c r="F31" s="45"/>
      <c r="G31" s="46">
        <v>23407.955</v>
      </c>
      <c r="H31" s="44"/>
      <c r="I31" s="43"/>
      <c r="J31" s="46">
        <v>38052.51</v>
      </c>
      <c r="K31" s="43"/>
    </row>
    <row r="32" spans="1:11" ht="15" customHeight="1">
      <c r="A32" s="23"/>
      <c r="B32" s="42"/>
      <c r="C32" s="37"/>
      <c r="D32" s="46"/>
      <c r="E32" s="44"/>
      <c r="F32" s="45"/>
      <c r="G32" s="46"/>
      <c r="H32" s="44"/>
      <c r="I32" s="43"/>
      <c r="J32" s="46"/>
      <c r="K32" s="43"/>
    </row>
    <row r="33" spans="1:11" ht="15" customHeight="1">
      <c r="A33" s="42" t="s">
        <v>147</v>
      </c>
      <c r="B33" s="23"/>
      <c r="C33" s="37"/>
      <c r="D33" s="49"/>
      <c r="E33" s="44"/>
      <c r="F33" s="45"/>
      <c r="G33" s="49"/>
      <c r="H33" s="44"/>
      <c r="I33" s="43"/>
      <c r="J33" s="49"/>
      <c r="K33" s="43"/>
    </row>
    <row r="34" spans="1:11" ht="15" customHeight="1">
      <c r="A34" s="23"/>
      <c r="B34" s="42" t="s">
        <v>67</v>
      </c>
      <c r="C34" s="37"/>
      <c r="D34" s="46"/>
      <c r="E34" s="44"/>
      <c r="F34" s="45"/>
      <c r="G34" s="46"/>
      <c r="H34" s="44"/>
      <c r="I34" s="43"/>
      <c r="J34" s="46"/>
      <c r="K34" s="43"/>
    </row>
    <row r="35" spans="1:11" ht="15" customHeight="1">
      <c r="A35" s="23"/>
      <c r="B35" s="42" t="s">
        <v>68</v>
      </c>
      <c r="C35" s="37"/>
      <c r="D35" s="46">
        <v>1494</v>
      </c>
      <c r="E35" s="44"/>
      <c r="F35" s="45"/>
      <c r="G35" s="46">
        <v>3818.157</v>
      </c>
      <c r="H35" s="44"/>
      <c r="I35" s="43"/>
      <c r="J35" s="46">
        <v>5312.157</v>
      </c>
      <c r="K35" s="43"/>
    </row>
    <row r="36" spans="1:11" ht="15" customHeight="1">
      <c r="A36" s="23"/>
      <c r="B36" s="23"/>
      <c r="C36" s="37"/>
      <c r="D36" s="49"/>
      <c r="E36" s="44"/>
      <c r="F36" s="45"/>
      <c r="G36" s="49"/>
      <c r="H36" s="44"/>
      <c r="I36" s="43"/>
      <c r="J36" s="49"/>
      <c r="K36" s="43"/>
    </row>
    <row r="37" spans="1:11" ht="15" customHeight="1">
      <c r="A37" s="50" t="s">
        <v>69</v>
      </c>
      <c r="B37" s="23"/>
      <c r="C37" s="37"/>
      <c r="D37" s="46"/>
      <c r="E37" s="44"/>
      <c r="F37" s="45"/>
      <c r="G37" s="46"/>
      <c r="H37" s="44"/>
      <c r="I37" s="43"/>
      <c r="J37" s="46"/>
      <c r="K37" s="43"/>
    </row>
    <row r="38" spans="1:11" ht="15" customHeight="1">
      <c r="A38" s="50"/>
      <c r="B38" s="23"/>
      <c r="C38" s="37"/>
      <c r="D38" s="46"/>
      <c r="E38" s="44"/>
      <c r="F38" s="45"/>
      <c r="G38" s="46"/>
      <c r="H38" s="44"/>
      <c r="I38" s="43"/>
      <c r="J38" s="46"/>
      <c r="K38" s="43"/>
    </row>
    <row r="39" spans="1:11" ht="15" customHeight="1">
      <c r="A39" s="23"/>
      <c r="B39" s="42" t="s">
        <v>70</v>
      </c>
      <c r="C39" s="37"/>
      <c r="D39" s="46">
        <v>206261</v>
      </c>
      <c r="E39" s="44"/>
      <c r="F39" s="45"/>
      <c r="G39" s="46">
        <v>27083</v>
      </c>
      <c r="H39" s="44"/>
      <c r="I39" s="43"/>
      <c r="J39" s="46">
        <v>233344</v>
      </c>
      <c r="K39" s="43"/>
    </row>
    <row r="40" spans="1:11" ht="15" customHeight="1">
      <c r="A40" s="23"/>
      <c r="B40" s="42"/>
      <c r="C40" s="37"/>
      <c r="D40" s="46"/>
      <c r="E40" s="44"/>
      <c r="F40" s="45"/>
      <c r="G40" s="46"/>
      <c r="H40" s="44"/>
      <c r="I40" s="43"/>
      <c r="J40" s="46"/>
      <c r="K40" s="43"/>
    </row>
    <row r="41" spans="1:11" ht="15" customHeight="1">
      <c r="A41" s="23"/>
      <c r="B41" s="42" t="s">
        <v>71</v>
      </c>
      <c r="C41" s="37"/>
      <c r="D41" s="46">
        <v>1970612</v>
      </c>
      <c r="E41" s="44" t="s">
        <v>62</v>
      </c>
      <c r="F41" s="45"/>
      <c r="G41" s="46">
        <v>1585169</v>
      </c>
      <c r="H41" s="44" t="s">
        <v>63</v>
      </c>
      <c r="I41" s="43"/>
      <c r="J41" s="46">
        <v>3555782</v>
      </c>
      <c r="K41" s="43"/>
    </row>
    <row r="42" spans="1:11" ht="15" customHeight="1">
      <c r="A42" s="23"/>
      <c r="B42" s="23"/>
      <c r="C42" s="51" t="s">
        <v>4</v>
      </c>
      <c r="D42" s="46">
        <v>1967584</v>
      </c>
      <c r="E42" s="44" t="s">
        <v>5</v>
      </c>
      <c r="F42" s="45" t="s">
        <v>4</v>
      </c>
      <c r="G42" s="46">
        <v>1588198</v>
      </c>
      <c r="H42" s="44" t="s">
        <v>5</v>
      </c>
      <c r="I42" s="43"/>
      <c r="J42" s="46"/>
      <c r="K42" s="43"/>
    </row>
    <row r="43" spans="1:11" ht="15" customHeight="1">
      <c r="A43" s="23"/>
      <c r="B43" s="23"/>
      <c r="C43" s="51"/>
      <c r="D43" s="46"/>
      <c r="E43" s="44"/>
      <c r="F43" s="45"/>
      <c r="G43" s="46"/>
      <c r="H43" s="44"/>
      <c r="I43" s="43"/>
      <c r="J43" s="46"/>
      <c r="K43" s="43"/>
    </row>
    <row r="44" spans="1:11" ht="15" customHeight="1">
      <c r="A44" s="23"/>
      <c r="B44" s="42" t="s">
        <v>72</v>
      </c>
      <c r="C44" s="37"/>
      <c r="D44" s="46">
        <v>1986751</v>
      </c>
      <c r="E44" s="44" t="s">
        <v>62</v>
      </c>
      <c r="F44" s="45"/>
      <c r="G44" s="46">
        <v>1612396</v>
      </c>
      <c r="H44" s="44" t="s">
        <v>63</v>
      </c>
      <c r="I44" s="43"/>
      <c r="J44" s="46">
        <v>3599146</v>
      </c>
      <c r="K44" s="43"/>
    </row>
    <row r="45" spans="1:11" ht="15" customHeight="1">
      <c r="A45" s="23"/>
      <c r="B45" s="23"/>
      <c r="C45" s="51" t="s">
        <v>4</v>
      </c>
      <c r="D45" s="46">
        <v>1983722</v>
      </c>
      <c r="E45" s="44" t="s">
        <v>5</v>
      </c>
      <c r="F45" s="45" t="s">
        <v>4</v>
      </c>
      <c r="G45" s="46">
        <v>1615424</v>
      </c>
      <c r="H45" s="44" t="s">
        <v>5</v>
      </c>
      <c r="I45" s="43"/>
      <c r="J45" s="46"/>
      <c r="K45" s="43"/>
    </row>
    <row r="46" spans="1:11" ht="15" customHeight="1">
      <c r="A46" s="23"/>
      <c r="B46" s="23"/>
      <c r="C46" s="37"/>
      <c r="D46" s="43"/>
      <c r="E46" s="44"/>
      <c r="F46" s="45"/>
      <c r="G46" s="43"/>
      <c r="H46" s="44"/>
      <c r="I46" s="43"/>
      <c r="J46" s="43"/>
      <c r="K46" s="43"/>
    </row>
    <row r="47" spans="1:11" ht="15" customHeight="1">
      <c r="A47" s="23"/>
      <c r="B47" s="23"/>
      <c r="C47" s="37"/>
      <c r="D47" s="23"/>
      <c r="E47" s="38"/>
      <c r="F47" s="39"/>
      <c r="G47" s="23"/>
      <c r="H47" s="38"/>
      <c r="I47" s="23"/>
      <c r="J47" s="23"/>
      <c r="K47" s="23"/>
    </row>
    <row r="48" spans="1:11" ht="15" customHeight="1">
      <c r="A48" s="23"/>
      <c r="B48" s="23"/>
      <c r="C48" s="37"/>
      <c r="D48" s="23"/>
      <c r="E48" s="38"/>
      <c r="F48" s="39"/>
      <c r="G48" s="23"/>
      <c r="H48" s="38"/>
      <c r="I48" s="23"/>
      <c r="J48" s="23"/>
      <c r="K48" s="23"/>
    </row>
    <row r="49" spans="1:11" ht="15" customHeight="1">
      <c r="A49" s="42" t="s">
        <v>73</v>
      </c>
      <c r="B49" s="23"/>
      <c r="C49" s="37"/>
      <c r="D49" s="43"/>
      <c r="E49" s="44"/>
      <c r="F49" s="45"/>
      <c r="G49" s="43"/>
      <c r="H49" s="44"/>
      <c r="I49" s="43"/>
      <c r="J49" s="43"/>
      <c r="K49" s="43"/>
    </row>
    <row r="50" spans="1:11" ht="15" customHeight="1">
      <c r="A50" s="42" t="s">
        <v>74</v>
      </c>
      <c r="B50" s="23"/>
      <c r="C50" s="37"/>
      <c r="D50" s="43"/>
      <c r="E50" s="44"/>
      <c r="F50" s="45"/>
      <c r="G50" s="43"/>
      <c r="H50" s="44"/>
      <c r="I50" s="43"/>
      <c r="J50" s="43"/>
      <c r="K50" s="43"/>
    </row>
    <row r="51" spans="1:11" ht="15" customHeight="1">
      <c r="A51" s="42" t="s">
        <v>75</v>
      </c>
      <c r="B51" s="23"/>
      <c r="C51" s="37"/>
      <c r="D51" s="23"/>
      <c r="E51" s="38"/>
      <c r="F51" s="39"/>
      <c r="G51" s="23"/>
      <c r="H51" s="38"/>
      <c r="I51" s="23"/>
      <c r="J51" s="23"/>
      <c r="K51" s="23"/>
    </row>
    <row r="52" spans="1:11" ht="15" customHeight="1">
      <c r="A52" s="42"/>
      <c r="B52" s="23"/>
      <c r="C52" s="37"/>
      <c r="D52" s="23"/>
      <c r="E52" s="38"/>
      <c r="F52" s="39"/>
      <c r="G52" s="23"/>
      <c r="H52" s="38"/>
      <c r="I52" s="23"/>
      <c r="J52" s="23"/>
      <c r="K52" s="23"/>
    </row>
    <row r="53" spans="1:11" ht="15" customHeight="1">
      <c r="A53" s="23"/>
      <c r="B53" s="23"/>
      <c r="C53" s="37"/>
      <c r="D53" s="23"/>
      <c r="E53" s="38"/>
      <c r="F53" s="39"/>
      <c r="G53" s="23"/>
      <c r="H53" s="38"/>
      <c r="I53" s="23"/>
      <c r="J53" s="23"/>
      <c r="K53" s="23"/>
    </row>
    <row r="54" spans="1:11" ht="15" customHeight="1">
      <c r="A54" s="42" t="s">
        <v>76</v>
      </c>
      <c r="B54" s="23"/>
      <c r="C54" s="37"/>
      <c r="D54" s="43"/>
      <c r="E54" s="44"/>
      <c r="F54" s="45"/>
      <c r="G54" s="43"/>
      <c r="H54" s="44"/>
      <c r="I54" s="43"/>
      <c r="J54" s="43"/>
      <c r="K54" s="4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I11" sqref="I11"/>
    </sheetView>
  </sheetViews>
  <sheetFormatPr defaultColWidth="8.421875" defaultRowHeight="12.75"/>
  <cols>
    <col min="1" max="1" width="40.7109375" style="0" customWidth="1"/>
    <col min="2" max="2" width="1.7109375" style="16" customWidth="1"/>
    <col min="3" max="3" width="10.7109375" style="0" customWidth="1"/>
    <col min="4" max="4" width="3.7109375" style="15" customWidth="1"/>
    <col min="5" max="5" width="3.7109375" style="16" customWidth="1"/>
    <col min="6" max="6" width="10.7109375" style="0" customWidth="1"/>
    <col min="7" max="7" width="3.7109375" style="15" customWidth="1"/>
    <col min="8" max="8" width="3.7109375" style="0" customWidth="1"/>
    <col min="9" max="9" width="10.7109375" style="0" customWidth="1"/>
    <col min="10" max="11" width="1.7109375" style="0" customWidth="1"/>
  </cols>
  <sheetData>
    <row r="1" spans="1:10" ht="15" customHeight="1">
      <c r="A1" s="47"/>
      <c r="B1" s="80"/>
      <c r="C1" s="47"/>
      <c r="D1" s="79"/>
      <c r="E1" s="80"/>
      <c r="F1" s="47"/>
      <c r="G1" s="79"/>
      <c r="H1" s="47"/>
      <c r="I1" s="47"/>
      <c r="J1" s="47"/>
    </row>
    <row r="2" spans="1:10" ht="18.75">
      <c r="A2" s="60" t="s">
        <v>138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52" t="s">
        <v>152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26"/>
      <c r="B4" s="39"/>
      <c r="C4" s="26"/>
      <c r="D4" s="38"/>
      <c r="E4" s="39"/>
      <c r="F4" s="26"/>
      <c r="G4" s="38"/>
      <c r="H4" s="26"/>
      <c r="I4" s="26"/>
      <c r="J4" s="26"/>
    </row>
    <row r="5" spans="1:10" ht="15" customHeight="1">
      <c r="A5" s="23"/>
      <c r="B5" s="39"/>
      <c r="C5" s="23"/>
      <c r="D5" s="38"/>
      <c r="E5" s="39"/>
      <c r="F5" s="23"/>
      <c r="G5" s="38"/>
      <c r="H5" s="23"/>
      <c r="I5" s="23"/>
      <c r="J5" s="23"/>
    </row>
    <row r="6" spans="1:10" ht="15" customHeight="1">
      <c r="A6" s="23"/>
      <c r="B6" s="39"/>
      <c r="C6" s="23"/>
      <c r="D6" s="38"/>
      <c r="E6" s="39"/>
      <c r="F6" s="23"/>
      <c r="G6" s="38"/>
      <c r="H6" s="23"/>
      <c r="I6" s="45" t="s">
        <v>45</v>
      </c>
      <c r="J6" s="23"/>
    </row>
    <row r="7" spans="1:10" ht="15" customHeight="1">
      <c r="A7" s="23"/>
      <c r="B7" s="39"/>
      <c r="C7" s="23"/>
      <c r="D7" s="38"/>
      <c r="E7" s="39"/>
      <c r="F7" s="23"/>
      <c r="G7" s="38"/>
      <c r="H7" s="23"/>
      <c r="I7" s="23"/>
      <c r="J7" s="23"/>
    </row>
    <row r="8" spans="1:10" ht="15" customHeight="1">
      <c r="A8" s="23"/>
      <c r="B8" s="39"/>
      <c r="C8" s="23"/>
      <c r="D8" s="38"/>
      <c r="E8" s="39"/>
      <c r="F8" s="45" t="s">
        <v>46</v>
      </c>
      <c r="G8" s="38"/>
      <c r="H8" s="23"/>
      <c r="I8" s="23"/>
      <c r="J8" s="23"/>
    </row>
    <row r="9" spans="1:11" ht="15" customHeight="1">
      <c r="A9" s="23"/>
      <c r="B9" s="39"/>
      <c r="C9" s="53" t="s">
        <v>47</v>
      </c>
      <c r="D9" s="54"/>
      <c r="E9" s="55"/>
      <c r="F9" s="53" t="s">
        <v>48</v>
      </c>
      <c r="G9" s="54"/>
      <c r="H9" s="29"/>
      <c r="I9" s="53" t="s">
        <v>49</v>
      </c>
      <c r="J9" s="23"/>
      <c r="K9" s="12"/>
    </row>
    <row r="10" spans="1:10" ht="15" customHeight="1">
      <c r="A10" s="23"/>
      <c r="B10" s="39"/>
      <c r="C10" s="23"/>
      <c r="D10" s="38"/>
      <c r="E10" s="39"/>
      <c r="F10" s="23"/>
      <c r="G10" s="38"/>
      <c r="H10" s="23"/>
      <c r="I10" s="23"/>
      <c r="J10" s="23"/>
    </row>
    <row r="11" spans="1:11" ht="19.5" customHeight="1">
      <c r="A11" s="44" t="s">
        <v>77</v>
      </c>
      <c r="B11" s="39"/>
      <c r="C11" s="46">
        <v>111265</v>
      </c>
      <c r="D11" s="38"/>
      <c r="E11" s="39"/>
      <c r="F11" s="46">
        <v>27083</v>
      </c>
      <c r="G11" s="38"/>
      <c r="H11" s="23"/>
      <c r="I11" s="46">
        <v>138348</v>
      </c>
      <c r="J11" s="23"/>
      <c r="K11" s="1"/>
    </row>
    <row r="12" spans="1:11" ht="19.5" customHeight="1">
      <c r="A12" s="44"/>
      <c r="B12" s="39"/>
      <c r="C12" s="46"/>
      <c r="D12" s="38"/>
      <c r="E12" s="39"/>
      <c r="F12" s="46"/>
      <c r="G12" s="38"/>
      <c r="H12" s="23"/>
      <c r="I12" s="46"/>
      <c r="J12" s="23"/>
      <c r="K12" s="1"/>
    </row>
    <row r="13" spans="1:10" ht="19.5" customHeight="1">
      <c r="A13" s="44" t="s">
        <v>78</v>
      </c>
      <c r="B13" s="39"/>
      <c r="C13" s="46">
        <v>539217</v>
      </c>
      <c r="D13" s="38"/>
      <c r="E13" s="39"/>
      <c r="F13" s="46">
        <v>210647</v>
      </c>
      <c r="G13" s="38"/>
      <c r="H13" s="23"/>
      <c r="I13" s="46">
        <v>749864</v>
      </c>
      <c r="J13" s="23"/>
    </row>
    <row r="14" spans="1:10" ht="19.5" customHeight="1">
      <c r="A14" s="44"/>
      <c r="B14" s="39"/>
      <c r="C14" s="46"/>
      <c r="D14" s="38"/>
      <c r="E14" s="39"/>
      <c r="F14" s="46"/>
      <c r="G14" s="38"/>
      <c r="H14" s="23"/>
      <c r="I14" s="46"/>
      <c r="J14" s="23"/>
    </row>
    <row r="15" spans="1:10" ht="19.5" customHeight="1">
      <c r="A15" s="44" t="s">
        <v>79</v>
      </c>
      <c r="B15" s="39"/>
      <c r="C15" s="46">
        <v>1168001.541</v>
      </c>
      <c r="D15" s="44" t="s">
        <v>62</v>
      </c>
      <c r="E15" s="39"/>
      <c r="F15" s="46">
        <v>1331562.84</v>
      </c>
      <c r="G15" s="44" t="s">
        <v>63</v>
      </c>
      <c r="H15" s="23"/>
      <c r="I15" s="46">
        <v>2499564</v>
      </c>
      <c r="J15" s="23"/>
    </row>
    <row r="16" spans="1:10" ht="19.5" customHeight="1">
      <c r="A16" s="23"/>
      <c r="B16" s="45" t="s">
        <v>4</v>
      </c>
      <c r="C16" s="46">
        <v>1164973</v>
      </c>
      <c r="D16" s="44" t="s">
        <v>5</v>
      </c>
      <c r="E16" s="45" t="s">
        <v>4</v>
      </c>
      <c r="F16" s="46">
        <v>1334591</v>
      </c>
      <c r="G16" s="44" t="s">
        <v>5</v>
      </c>
      <c r="H16" s="23"/>
      <c r="I16" s="46"/>
      <c r="J16" s="23"/>
    </row>
    <row r="17" spans="1:10" ht="19.5" customHeight="1">
      <c r="A17" s="23"/>
      <c r="B17" s="45"/>
      <c r="C17" s="46"/>
      <c r="D17" s="44"/>
      <c r="E17" s="45"/>
      <c r="F17" s="46"/>
      <c r="G17" s="44"/>
      <c r="H17" s="23"/>
      <c r="I17" s="46"/>
      <c r="J17" s="23"/>
    </row>
    <row r="18" spans="1:10" ht="19.5" customHeight="1">
      <c r="A18" s="44" t="s">
        <v>80</v>
      </c>
      <c r="B18" s="39"/>
      <c r="C18" s="46">
        <v>1818483</v>
      </c>
      <c r="D18" s="44" t="s">
        <v>62</v>
      </c>
      <c r="E18" s="39"/>
      <c r="F18" s="46">
        <v>1569293</v>
      </c>
      <c r="G18" s="44" t="s">
        <v>63</v>
      </c>
      <c r="H18" s="23"/>
      <c r="I18" s="46">
        <v>3387776</v>
      </c>
      <c r="J18" s="23"/>
    </row>
    <row r="19" spans="1:11" ht="19.5" customHeight="1">
      <c r="A19" s="23"/>
      <c r="B19" s="45" t="s">
        <v>4</v>
      </c>
      <c r="C19" s="46">
        <v>1815455</v>
      </c>
      <c r="D19" s="44" t="s">
        <v>5</v>
      </c>
      <c r="E19" s="45" t="s">
        <v>4</v>
      </c>
      <c r="F19" s="46">
        <v>1572322</v>
      </c>
      <c r="G19" s="44" t="s">
        <v>5</v>
      </c>
      <c r="H19" s="23"/>
      <c r="I19" s="46"/>
      <c r="J19" s="23"/>
      <c r="K19" s="1"/>
    </row>
    <row r="20" spans="1:11" ht="19.5" customHeight="1">
      <c r="A20" s="23"/>
      <c r="B20" s="45"/>
      <c r="C20" s="46"/>
      <c r="D20" s="44"/>
      <c r="E20" s="45"/>
      <c r="F20" s="46"/>
      <c r="G20" s="44"/>
      <c r="H20" s="23"/>
      <c r="I20" s="46"/>
      <c r="J20" s="23"/>
      <c r="K20" s="1"/>
    </row>
    <row r="21" spans="1:10" ht="19.5" customHeight="1">
      <c r="A21" s="44" t="s">
        <v>81</v>
      </c>
      <c r="B21" s="39"/>
      <c r="C21" s="46">
        <v>11146</v>
      </c>
      <c r="D21" s="38"/>
      <c r="E21" s="39"/>
      <c r="F21" s="46">
        <v>21133</v>
      </c>
      <c r="G21" s="38"/>
      <c r="H21" s="23"/>
      <c r="I21" s="46">
        <v>32279</v>
      </c>
      <c r="J21" s="23"/>
    </row>
    <row r="22" spans="1:10" ht="19.5" customHeight="1">
      <c r="A22" s="44"/>
      <c r="B22" s="39"/>
      <c r="C22" s="46"/>
      <c r="D22" s="38"/>
      <c r="E22" s="39"/>
      <c r="F22" s="46"/>
      <c r="G22" s="38"/>
      <c r="H22" s="23"/>
      <c r="I22" s="46"/>
      <c r="J22" s="23"/>
    </row>
    <row r="23" spans="1:10" ht="19.5" customHeight="1">
      <c r="A23" s="44" t="s">
        <v>82</v>
      </c>
      <c r="B23" s="39"/>
      <c r="C23" s="46">
        <v>3498</v>
      </c>
      <c r="D23" s="38"/>
      <c r="E23" s="39"/>
      <c r="F23" s="46">
        <v>2275</v>
      </c>
      <c r="G23" s="38"/>
      <c r="H23" s="23"/>
      <c r="I23" s="46">
        <v>5774</v>
      </c>
      <c r="J23" s="23"/>
    </row>
    <row r="24" spans="1:10" ht="19.5" customHeight="1">
      <c r="A24" s="44"/>
      <c r="B24" s="39"/>
      <c r="C24" s="46"/>
      <c r="D24" s="38"/>
      <c r="E24" s="39"/>
      <c r="F24" s="46"/>
      <c r="G24" s="38"/>
      <c r="H24" s="23"/>
      <c r="I24" s="46"/>
      <c r="J24" s="23"/>
    </row>
    <row r="25" spans="1:10" ht="19.5" customHeight="1">
      <c r="A25" s="44" t="s">
        <v>83</v>
      </c>
      <c r="B25" s="39"/>
      <c r="C25" s="46">
        <v>1833128</v>
      </c>
      <c r="D25" s="44" t="s">
        <v>62</v>
      </c>
      <c r="E25" s="39"/>
      <c r="F25" s="46">
        <v>1592701</v>
      </c>
      <c r="G25" s="44" t="s">
        <v>63</v>
      </c>
      <c r="H25" s="23"/>
      <c r="I25" s="46">
        <v>3425829</v>
      </c>
      <c r="J25" s="23"/>
    </row>
    <row r="26" spans="1:11" ht="19.5" customHeight="1">
      <c r="A26" s="23"/>
      <c r="B26" s="45" t="s">
        <v>4</v>
      </c>
      <c r="C26" s="46">
        <v>1830099</v>
      </c>
      <c r="D26" s="44" t="s">
        <v>5</v>
      </c>
      <c r="E26" s="45" t="s">
        <v>4</v>
      </c>
      <c r="F26" s="46">
        <v>1595730</v>
      </c>
      <c r="G26" s="44" t="s">
        <v>5</v>
      </c>
      <c r="H26" s="23"/>
      <c r="I26" s="56"/>
      <c r="J26" s="23"/>
      <c r="K26" s="1"/>
    </row>
    <row r="27" spans="1:10" ht="15" customHeight="1">
      <c r="A27" s="23"/>
      <c r="B27" s="39"/>
      <c r="C27" s="23"/>
      <c r="D27" s="38"/>
      <c r="E27" s="39"/>
      <c r="F27" s="23"/>
      <c r="G27" s="38"/>
      <c r="H27" s="23"/>
      <c r="I27" s="23"/>
      <c r="J27" s="23"/>
    </row>
    <row r="28" spans="1:10" ht="15" customHeight="1">
      <c r="A28" s="23"/>
      <c r="B28" s="39"/>
      <c r="C28" s="23"/>
      <c r="D28" s="38"/>
      <c r="E28" s="39"/>
      <c r="F28" s="23"/>
      <c r="G28" s="38"/>
      <c r="H28" s="23"/>
      <c r="I28" s="23"/>
      <c r="J28" s="23"/>
    </row>
    <row r="29" spans="1:10" ht="15" customHeight="1">
      <c r="A29" s="23"/>
      <c r="B29" s="39"/>
      <c r="C29" s="23"/>
      <c r="D29" s="38"/>
      <c r="E29" s="39"/>
      <c r="F29" s="23"/>
      <c r="G29" s="38"/>
      <c r="H29" s="23"/>
      <c r="I29" s="23"/>
      <c r="J29" s="23"/>
    </row>
    <row r="30" spans="1:10" ht="15" customHeight="1">
      <c r="A30" s="44" t="s">
        <v>73</v>
      </c>
      <c r="B30" s="39"/>
      <c r="C30" s="23"/>
      <c r="D30" s="38"/>
      <c r="E30" s="39"/>
      <c r="F30" s="23"/>
      <c r="G30" s="38"/>
      <c r="H30" s="23"/>
      <c r="I30" s="23"/>
      <c r="J30" s="23"/>
    </row>
    <row r="31" spans="1:10" ht="15" customHeight="1">
      <c r="A31" s="44" t="s">
        <v>74</v>
      </c>
      <c r="B31" s="39"/>
      <c r="C31" s="23"/>
      <c r="D31" s="38"/>
      <c r="E31" s="39"/>
      <c r="F31" s="23"/>
      <c r="G31" s="38"/>
      <c r="H31" s="23"/>
      <c r="I31" s="23"/>
      <c r="J31" s="23"/>
    </row>
    <row r="32" spans="1:10" ht="15" customHeight="1">
      <c r="A32" s="44" t="s">
        <v>75</v>
      </c>
      <c r="B32" s="39"/>
      <c r="C32" s="23"/>
      <c r="D32" s="38"/>
      <c r="E32" s="39"/>
      <c r="F32" s="23"/>
      <c r="G32" s="38"/>
      <c r="H32" s="23"/>
      <c r="I32" s="23"/>
      <c r="J32" s="23"/>
    </row>
    <row r="33" spans="1:10" ht="15" customHeight="1">
      <c r="A33" s="44"/>
      <c r="B33" s="39"/>
      <c r="C33" s="23"/>
      <c r="D33" s="38"/>
      <c r="E33" s="39"/>
      <c r="F33" s="23"/>
      <c r="G33" s="38"/>
      <c r="H33" s="23"/>
      <c r="I33" s="23"/>
      <c r="J33" s="23"/>
    </row>
    <row r="34" spans="1:10" ht="15" customHeight="1">
      <c r="A34" s="23"/>
      <c r="B34" s="39"/>
      <c r="C34" s="23"/>
      <c r="D34" s="38"/>
      <c r="E34" s="39"/>
      <c r="F34" s="23"/>
      <c r="G34" s="38"/>
      <c r="H34" s="23"/>
      <c r="I34" s="23"/>
      <c r="J34" s="23"/>
    </row>
    <row r="35" spans="1:10" ht="15" customHeight="1">
      <c r="A35" s="44" t="s">
        <v>44</v>
      </c>
      <c r="B35" s="39"/>
      <c r="C35" s="23"/>
      <c r="D35" s="38"/>
      <c r="E35" s="39"/>
      <c r="F35" s="23"/>
      <c r="G35" s="38"/>
      <c r="H35" s="23"/>
      <c r="I35" s="23"/>
      <c r="J35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7" sqref="B7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5">
      <c r="A1" s="23"/>
      <c r="B1" s="23"/>
      <c r="C1" s="23"/>
      <c r="D1" s="23"/>
      <c r="E1" s="23"/>
      <c r="F1" s="23"/>
    </row>
    <row r="2" spans="1:6" ht="15">
      <c r="A2" s="92" t="s">
        <v>139</v>
      </c>
      <c r="B2" s="26"/>
      <c r="C2" s="26"/>
      <c r="D2" s="26"/>
      <c r="E2" s="26"/>
      <c r="F2" s="26"/>
    </row>
    <row r="3" spans="1:6" ht="15">
      <c r="A3" s="36" t="str">
        <f>"(As at end of "&amp;Table1!C7&amp;")"</f>
        <v>(As at end of Jul 2001)</v>
      </c>
      <c r="B3" s="26"/>
      <c r="C3" s="26"/>
      <c r="D3" s="26"/>
      <c r="E3" s="26"/>
      <c r="F3" s="26"/>
    </row>
    <row r="4" spans="1:6" ht="15">
      <c r="A4" s="36"/>
      <c r="B4" s="26"/>
      <c r="C4" s="26"/>
      <c r="D4" s="26"/>
      <c r="E4" s="26"/>
      <c r="F4" s="23"/>
    </row>
    <row r="5" spans="1:6" ht="15">
      <c r="A5" s="23"/>
      <c r="B5" s="23"/>
      <c r="C5" s="23"/>
      <c r="D5" s="23"/>
      <c r="E5" s="23"/>
      <c r="F5" s="23"/>
    </row>
    <row r="6" spans="1:6" ht="15">
      <c r="A6" s="23"/>
      <c r="B6" s="23"/>
      <c r="C6" s="23"/>
      <c r="D6" s="23"/>
      <c r="E6" s="40" t="s">
        <v>45</v>
      </c>
      <c r="F6" s="23"/>
    </row>
    <row r="7" spans="1:6" ht="15">
      <c r="A7" s="23"/>
      <c r="B7" s="23"/>
      <c r="C7" s="23"/>
      <c r="D7" s="23"/>
      <c r="E7" s="23"/>
      <c r="F7" s="23"/>
    </row>
    <row r="8" spans="1:6" ht="15">
      <c r="A8" s="23"/>
      <c r="B8" s="23"/>
      <c r="C8" s="23"/>
      <c r="D8" s="40" t="s">
        <v>46</v>
      </c>
      <c r="E8" s="23"/>
      <c r="F8" s="23"/>
    </row>
    <row r="9" spans="1:6" ht="15">
      <c r="A9" s="23"/>
      <c r="B9" s="23"/>
      <c r="C9" s="41" t="s">
        <v>47</v>
      </c>
      <c r="D9" s="41" t="s">
        <v>48</v>
      </c>
      <c r="E9" s="41" t="s">
        <v>49</v>
      </c>
      <c r="F9" s="23"/>
    </row>
    <row r="10" spans="1:6" ht="15">
      <c r="A10" s="40" t="s">
        <v>97</v>
      </c>
      <c r="B10" s="57" t="s">
        <v>98</v>
      </c>
      <c r="C10" s="23"/>
      <c r="D10" s="23"/>
      <c r="E10" s="23"/>
      <c r="F10" s="23"/>
    </row>
    <row r="11" spans="1:6" ht="15">
      <c r="A11" s="40"/>
      <c r="B11" s="57"/>
      <c r="C11" s="23"/>
      <c r="D11" s="23"/>
      <c r="E11" s="23"/>
      <c r="F11" s="23"/>
    </row>
    <row r="12" spans="1:6" ht="15">
      <c r="A12" s="23"/>
      <c r="B12" s="42" t="s">
        <v>99</v>
      </c>
      <c r="C12" s="31">
        <v>41913.465</v>
      </c>
      <c r="D12" s="31">
        <v>48148.701</v>
      </c>
      <c r="E12" s="31">
        <v>90062.166</v>
      </c>
      <c r="F12" s="23"/>
    </row>
    <row r="13" spans="1:6" ht="15">
      <c r="A13" s="23"/>
      <c r="B13" s="42"/>
      <c r="C13" s="31"/>
      <c r="D13" s="31"/>
      <c r="E13" s="31"/>
      <c r="F13" s="23"/>
    </row>
    <row r="14" spans="1:6" ht="15">
      <c r="A14" s="23"/>
      <c r="B14" s="42" t="s">
        <v>100</v>
      </c>
      <c r="C14" s="31">
        <v>1656.773</v>
      </c>
      <c r="D14" s="31">
        <v>7202.762</v>
      </c>
      <c r="E14" s="31">
        <v>8859.535</v>
      </c>
      <c r="F14" s="23"/>
    </row>
    <row r="15" spans="1:6" ht="15">
      <c r="A15" s="23"/>
      <c r="B15" s="42"/>
      <c r="C15" s="31"/>
      <c r="D15" s="31"/>
      <c r="E15" s="31"/>
      <c r="F15" s="23"/>
    </row>
    <row r="16" spans="1:6" ht="15">
      <c r="A16" s="23"/>
      <c r="B16" s="42" t="s">
        <v>101</v>
      </c>
      <c r="C16" s="31">
        <v>1447422.214</v>
      </c>
      <c r="D16" s="31">
        <v>225818.058</v>
      </c>
      <c r="E16" s="31">
        <v>1673240.272</v>
      </c>
      <c r="F16" s="23"/>
    </row>
    <row r="17" spans="1:6" ht="15">
      <c r="A17" s="23"/>
      <c r="B17" s="42"/>
      <c r="C17" s="31"/>
      <c r="D17" s="31"/>
      <c r="E17" s="31"/>
      <c r="F17" s="23"/>
    </row>
    <row r="18" spans="1:6" ht="15">
      <c r="A18" s="23"/>
      <c r="B18" s="42" t="s">
        <v>102</v>
      </c>
      <c r="C18" s="31">
        <v>18676.461</v>
      </c>
      <c r="D18" s="31">
        <v>316310.581</v>
      </c>
      <c r="E18" s="31">
        <v>334987.042</v>
      </c>
      <c r="F18" s="23"/>
    </row>
    <row r="19" spans="1:6" ht="15">
      <c r="A19" s="23"/>
      <c r="B19" s="42"/>
      <c r="C19" s="31"/>
      <c r="D19" s="31"/>
      <c r="E19" s="31"/>
      <c r="F19" s="23"/>
    </row>
    <row r="20" spans="1:6" ht="15">
      <c r="A20" s="23"/>
      <c r="B20" s="42" t="s">
        <v>103</v>
      </c>
      <c r="C20" s="31">
        <v>2162.371</v>
      </c>
      <c r="D20" s="31">
        <v>7536.835</v>
      </c>
      <c r="E20" s="31">
        <v>9699.206</v>
      </c>
      <c r="F20" s="23"/>
    </row>
    <row r="21" spans="1:6" ht="15">
      <c r="A21" s="23"/>
      <c r="B21" s="42"/>
      <c r="C21" s="31"/>
      <c r="D21" s="31"/>
      <c r="E21" s="31"/>
      <c r="F21" s="23"/>
    </row>
    <row r="22" spans="1:6" ht="15">
      <c r="A22" s="23"/>
      <c r="B22" s="42" t="s">
        <v>104</v>
      </c>
      <c r="C22" s="31">
        <v>1511831</v>
      </c>
      <c r="D22" s="31">
        <v>605017</v>
      </c>
      <c r="E22" s="31">
        <v>2116848</v>
      </c>
      <c r="F22" s="23"/>
    </row>
    <row r="23" spans="1:6" ht="15">
      <c r="A23" s="23"/>
      <c r="B23" s="42"/>
      <c r="C23" s="31"/>
      <c r="D23" s="31"/>
      <c r="E23" s="31"/>
      <c r="F23" s="23"/>
    </row>
    <row r="24" spans="1:6" ht="15">
      <c r="A24" s="23"/>
      <c r="B24" s="42"/>
      <c r="C24" s="31"/>
      <c r="D24" s="31"/>
      <c r="E24" s="31"/>
      <c r="F24" s="23"/>
    </row>
    <row r="25" spans="1:6" ht="15">
      <c r="A25" s="40" t="s">
        <v>105</v>
      </c>
      <c r="B25" s="57" t="s">
        <v>106</v>
      </c>
      <c r="C25" s="58"/>
      <c r="D25" s="58"/>
      <c r="E25" s="58"/>
      <c r="F25" s="23"/>
    </row>
    <row r="26" spans="1:6" ht="15">
      <c r="A26" s="40"/>
      <c r="B26" s="57"/>
      <c r="C26" s="58"/>
      <c r="D26" s="58"/>
      <c r="E26" s="58"/>
      <c r="F26" s="23"/>
    </row>
    <row r="27" spans="1:6" ht="15">
      <c r="A27" s="23"/>
      <c r="B27" s="42" t="s">
        <v>99</v>
      </c>
      <c r="C27" s="31">
        <v>628.116</v>
      </c>
      <c r="D27" s="31">
        <v>874.88</v>
      </c>
      <c r="E27" s="31">
        <v>1502.996</v>
      </c>
      <c r="F27" s="23"/>
    </row>
    <row r="28" spans="1:6" ht="15">
      <c r="A28" s="23"/>
      <c r="B28" s="42"/>
      <c r="C28" s="31"/>
      <c r="D28" s="31"/>
      <c r="E28" s="31"/>
      <c r="F28" s="23"/>
    </row>
    <row r="29" spans="1:6" ht="15">
      <c r="A29" s="23"/>
      <c r="B29" s="42" t="s">
        <v>100</v>
      </c>
      <c r="C29" s="31">
        <v>10.726</v>
      </c>
      <c r="D29" s="31">
        <v>42.564</v>
      </c>
      <c r="E29" s="31">
        <v>53.29</v>
      </c>
      <c r="F29" s="23"/>
    </row>
    <row r="30" spans="1:6" ht="15">
      <c r="A30" s="23"/>
      <c r="B30" s="42"/>
      <c r="C30" s="31"/>
      <c r="D30" s="31"/>
      <c r="E30" s="31"/>
      <c r="F30" s="23"/>
    </row>
    <row r="31" spans="1:6" ht="15">
      <c r="A31" s="23"/>
      <c r="B31" s="42" t="s">
        <v>101</v>
      </c>
      <c r="C31" s="31">
        <v>106412.213</v>
      </c>
      <c r="D31" s="31">
        <v>4682.56</v>
      </c>
      <c r="E31" s="31">
        <v>111094.773</v>
      </c>
      <c r="F31" s="23"/>
    </row>
    <row r="32" spans="1:6" ht="15">
      <c r="A32" s="23"/>
      <c r="B32" s="42"/>
      <c r="C32" s="31"/>
      <c r="D32" s="31"/>
      <c r="E32" s="31"/>
      <c r="F32" s="23"/>
    </row>
    <row r="33" spans="1:6" ht="15">
      <c r="A33" s="23"/>
      <c r="B33" s="42" t="s">
        <v>102</v>
      </c>
      <c r="C33" s="31">
        <v>946.445</v>
      </c>
      <c r="D33" s="31">
        <v>9079.885</v>
      </c>
      <c r="E33" s="31">
        <v>10026.33</v>
      </c>
      <c r="F33" s="23"/>
    </row>
    <row r="34" spans="1:6" ht="15">
      <c r="A34" s="23"/>
      <c r="B34" s="42"/>
      <c r="C34" s="31"/>
      <c r="D34" s="31"/>
      <c r="E34" s="31"/>
      <c r="F34" s="23"/>
    </row>
    <row r="35" spans="1:6" ht="15">
      <c r="A35" s="23"/>
      <c r="B35" s="42" t="s">
        <v>103</v>
      </c>
      <c r="C35" s="31">
        <v>128.34</v>
      </c>
      <c r="D35" s="31">
        <v>1215.095</v>
      </c>
      <c r="E35" s="31">
        <v>1343.435</v>
      </c>
      <c r="F35" s="23"/>
    </row>
    <row r="36" spans="1:6" ht="15">
      <c r="A36" s="23"/>
      <c r="B36" s="42"/>
      <c r="C36" s="31"/>
      <c r="D36" s="31"/>
      <c r="E36" s="31"/>
      <c r="F36" s="23"/>
    </row>
    <row r="37" spans="1:6" ht="15">
      <c r="A37" s="23"/>
      <c r="B37" s="42" t="s">
        <v>104</v>
      </c>
      <c r="C37" s="31">
        <v>108126</v>
      </c>
      <c r="D37" s="31">
        <v>15895</v>
      </c>
      <c r="E37" s="31">
        <v>124021</v>
      </c>
      <c r="F37" s="23"/>
    </row>
    <row r="38" spans="1:6" ht="15">
      <c r="A38" s="23"/>
      <c r="B38" s="42"/>
      <c r="C38" s="31"/>
      <c r="D38" s="31"/>
      <c r="E38" s="31"/>
      <c r="F38" s="23"/>
    </row>
    <row r="39" spans="1:6" ht="15">
      <c r="A39" s="23"/>
      <c r="B39" s="42"/>
      <c r="C39" s="31"/>
      <c r="D39" s="31"/>
      <c r="E39" s="31"/>
      <c r="F39" s="23"/>
    </row>
    <row r="40" spans="1:6" ht="15">
      <c r="A40" s="40" t="s">
        <v>107</v>
      </c>
      <c r="B40" s="57" t="s">
        <v>108</v>
      </c>
      <c r="C40" s="58"/>
      <c r="D40" s="58"/>
      <c r="E40" s="58"/>
      <c r="F40" s="23"/>
    </row>
    <row r="41" spans="1:6" ht="15">
      <c r="A41" s="40"/>
      <c r="B41" s="57"/>
      <c r="C41" s="58"/>
      <c r="D41" s="58"/>
      <c r="E41" s="58"/>
      <c r="F41" s="23"/>
    </row>
    <row r="42" spans="1:6" ht="15">
      <c r="A42" s="23"/>
      <c r="B42" s="42" t="s">
        <v>99</v>
      </c>
      <c r="C42" s="31">
        <v>248.567</v>
      </c>
      <c r="D42" s="31">
        <v>452.483</v>
      </c>
      <c r="E42" s="31">
        <v>701.05</v>
      </c>
      <c r="F42" s="23"/>
    </row>
    <row r="43" spans="1:6" ht="15">
      <c r="A43" s="23"/>
      <c r="B43" s="42"/>
      <c r="C43" s="31"/>
      <c r="D43" s="31"/>
      <c r="E43" s="31"/>
      <c r="F43" s="23"/>
    </row>
    <row r="44" spans="1:6" ht="15">
      <c r="A44" s="23"/>
      <c r="B44" s="42" t="s">
        <v>100</v>
      </c>
      <c r="C44" s="31">
        <v>0.506</v>
      </c>
      <c r="D44" s="31">
        <v>76.127</v>
      </c>
      <c r="E44" s="31">
        <v>76.633</v>
      </c>
      <c r="F44" s="23"/>
    </row>
    <row r="45" spans="1:6" ht="15">
      <c r="A45" s="23"/>
      <c r="B45" s="42"/>
      <c r="C45" s="31"/>
      <c r="D45" s="31"/>
      <c r="E45" s="31"/>
      <c r="F45" s="23"/>
    </row>
    <row r="46" spans="1:6" ht="15">
      <c r="A46" s="23"/>
      <c r="B46" s="42" t="s">
        <v>101</v>
      </c>
      <c r="C46" s="31">
        <v>32796.208</v>
      </c>
      <c r="D46" s="31">
        <v>632.026</v>
      </c>
      <c r="E46" s="31">
        <v>33428.234</v>
      </c>
      <c r="F46" s="23"/>
    </row>
    <row r="47" spans="1:6" ht="15">
      <c r="A47" s="23"/>
      <c r="B47" s="42"/>
      <c r="C47" s="31"/>
      <c r="D47" s="31"/>
      <c r="E47" s="31"/>
      <c r="F47" s="23"/>
    </row>
    <row r="48" spans="1:6" ht="12.75" customHeight="1">
      <c r="A48" s="23"/>
      <c r="B48" s="42" t="s">
        <v>102</v>
      </c>
      <c r="C48" s="31">
        <v>558.454</v>
      </c>
      <c r="D48" s="31">
        <v>1596.681</v>
      </c>
      <c r="E48" s="31">
        <v>2155.135</v>
      </c>
      <c r="F48" s="23"/>
    </row>
    <row r="49" spans="1:6" ht="12.75" customHeight="1">
      <c r="A49" s="23"/>
      <c r="B49" s="42"/>
      <c r="C49" s="31"/>
      <c r="D49" s="31"/>
      <c r="E49" s="31"/>
      <c r="F49" s="23"/>
    </row>
    <row r="50" spans="1:6" ht="12.75" customHeight="1">
      <c r="A50" s="23"/>
      <c r="B50" s="42" t="s">
        <v>103</v>
      </c>
      <c r="C50" s="31">
        <v>0</v>
      </c>
      <c r="D50" s="31">
        <v>25.812</v>
      </c>
      <c r="E50" s="31">
        <v>25.812</v>
      </c>
      <c r="F50" s="23"/>
    </row>
    <row r="51" spans="1:6" ht="12.75" customHeight="1">
      <c r="A51" s="23"/>
      <c r="B51" s="42"/>
      <c r="C51" s="31"/>
      <c r="D51" s="31"/>
      <c r="E51" s="31"/>
      <c r="F51" s="23"/>
    </row>
    <row r="52" spans="1:6" ht="15">
      <c r="A52" s="23"/>
      <c r="B52" s="42" t="s">
        <v>104</v>
      </c>
      <c r="C52" s="31">
        <v>33604</v>
      </c>
      <c r="D52" s="31">
        <v>2783</v>
      </c>
      <c r="E52" s="31">
        <v>36387</v>
      </c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42" t="s">
        <v>44</v>
      </c>
      <c r="B56" s="23"/>
      <c r="C56" s="23"/>
      <c r="D56" s="23"/>
      <c r="E56" s="23"/>
      <c r="F56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4" sqref="A4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2" customHeight="1">
      <c r="A1" s="23"/>
      <c r="B1" s="23"/>
      <c r="C1" s="29"/>
      <c r="D1" s="29"/>
      <c r="E1" s="23"/>
      <c r="F1" s="23"/>
    </row>
    <row r="2" spans="1:6" s="19" customFormat="1" ht="18.75">
      <c r="A2" s="17" t="s">
        <v>140</v>
      </c>
      <c r="B2" s="18"/>
      <c r="C2" s="18"/>
      <c r="D2" s="18"/>
      <c r="E2" s="18"/>
      <c r="F2" s="18"/>
    </row>
    <row r="3" spans="1:6" ht="15">
      <c r="A3" s="36" t="s">
        <v>152</v>
      </c>
      <c r="B3" s="26"/>
      <c r="C3" s="26"/>
      <c r="D3" s="26"/>
      <c r="E3" s="26"/>
      <c r="F3" s="26"/>
    </row>
    <row r="4" spans="1:6" ht="12" customHeight="1">
      <c r="A4" s="36"/>
      <c r="B4" s="26"/>
      <c r="C4" s="26"/>
      <c r="D4" s="26"/>
      <c r="E4" s="26"/>
      <c r="F4" s="23"/>
    </row>
    <row r="5" spans="1:6" ht="12" customHeight="1">
      <c r="A5" s="23"/>
      <c r="B5" s="23"/>
      <c r="C5" s="23"/>
      <c r="D5" s="23"/>
      <c r="E5" s="23"/>
      <c r="F5" s="23"/>
    </row>
    <row r="6" spans="1:6" ht="12" customHeight="1">
      <c r="A6" s="23"/>
      <c r="B6" s="23"/>
      <c r="C6" s="23"/>
      <c r="D6" s="23"/>
      <c r="E6" s="40" t="s">
        <v>84</v>
      </c>
      <c r="F6" s="23"/>
    </row>
    <row r="7" spans="1:6" ht="12" customHeight="1">
      <c r="A7" s="23"/>
      <c r="B7" s="23"/>
      <c r="C7" s="23"/>
      <c r="D7" s="23"/>
      <c r="E7" s="23"/>
      <c r="F7" s="23"/>
    </row>
    <row r="8" spans="1:6" ht="12" customHeight="1">
      <c r="A8" s="23"/>
      <c r="B8" s="23"/>
      <c r="C8" s="23"/>
      <c r="D8" s="40" t="s">
        <v>46</v>
      </c>
      <c r="E8" s="23"/>
      <c r="F8" s="23"/>
    </row>
    <row r="9" spans="1:6" ht="12" customHeight="1">
      <c r="A9" s="23"/>
      <c r="B9" s="23"/>
      <c r="C9" s="41" t="s">
        <v>47</v>
      </c>
      <c r="D9" s="41" t="s">
        <v>48</v>
      </c>
      <c r="E9" s="41" t="s">
        <v>49</v>
      </c>
      <c r="F9" s="23"/>
    </row>
    <row r="10" spans="1:6" ht="12" customHeight="1">
      <c r="A10" s="42" t="s">
        <v>85</v>
      </c>
      <c r="B10" s="42" t="s">
        <v>86</v>
      </c>
      <c r="C10" s="23"/>
      <c r="D10" s="23"/>
      <c r="E10" s="23"/>
      <c r="F10" s="23"/>
    </row>
    <row r="11" spans="1:6" ht="12" customHeight="1">
      <c r="A11" s="23"/>
      <c r="B11" s="57" t="s">
        <v>87</v>
      </c>
      <c r="C11" s="23"/>
      <c r="D11" s="23"/>
      <c r="E11" s="23"/>
      <c r="F11" s="23"/>
    </row>
    <row r="12" spans="1:6" ht="12" customHeight="1">
      <c r="A12" s="23"/>
      <c r="B12" s="57"/>
      <c r="C12" s="23"/>
      <c r="D12" s="23"/>
      <c r="E12" s="23"/>
      <c r="F12" s="23"/>
    </row>
    <row r="13" spans="1:6" ht="12" customHeight="1">
      <c r="A13" s="23"/>
      <c r="B13" s="42" t="s">
        <v>88</v>
      </c>
      <c r="C13" s="46">
        <v>23487.107</v>
      </c>
      <c r="D13" s="46">
        <v>20534.497</v>
      </c>
      <c r="E13" s="46">
        <v>44021.604</v>
      </c>
      <c r="F13" s="23"/>
    </row>
    <row r="14" spans="1:6" ht="12" customHeight="1">
      <c r="A14" s="23"/>
      <c r="B14" s="42"/>
      <c r="C14" s="46"/>
      <c r="D14" s="46"/>
      <c r="E14" s="46"/>
      <c r="F14" s="23"/>
    </row>
    <row r="15" spans="1:6" ht="12" customHeight="1">
      <c r="A15" s="23"/>
      <c r="B15" s="42" t="s">
        <v>89</v>
      </c>
      <c r="C15" s="46">
        <v>186629.334</v>
      </c>
      <c r="D15" s="46">
        <v>129675.392</v>
      </c>
      <c r="E15" s="46">
        <v>316304.726</v>
      </c>
      <c r="F15" s="23"/>
    </row>
    <row r="16" spans="1:6" ht="12" customHeight="1">
      <c r="A16" s="23"/>
      <c r="B16" s="42"/>
      <c r="C16" s="46"/>
      <c r="D16" s="46"/>
      <c r="E16" s="46"/>
      <c r="F16" s="23"/>
    </row>
    <row r="17" spans="1:6" ht="12" customHeight="1">
      <c r="A17" s="23"/>
      <c r="B17" s="42" t="s">
        <v>90</v>
      </c>
      <c r="C17" s="46">
        <v>13439.566</v>
      </c>
      <c r="D17" s="46">
        <v>15052.513</v>
      </c>
      <c r="E17" s="46">
        <v>28492.079</v>
      </c>
      <c r="F17" s="23"/>
    </row>
    <row r="18" spans="1:6" ht="12" customHeight="1">
      <c r="A18" s="23"/>
      <c r="B18" s="42"/>
      <c r="C18" s="46"/>
      <c r="D18" s="46"/>
      <c r="E18" s="46"/>
      <c r="F18" s="23"/>
    </row>
    <row r="19" spans="1:6" ht="12" customHeight="1">
      <c r="A19" s="23"/>
      <c r="B19" s="42" t="s">
        <v>91</v>
      </c>
      <c r="C19" s="46">
        <v>223556.007</v>
      </c>
      <c r="D19" s="46">
        <v>165262.402</v>
      </c>
      <c r="E19" s="46">
        <v>388818.409</v>
      </c>
      <c r="F19" s="23"/>
    </row>
    <row r="20" spans="1:6" ht="12" customHeight="1">
      <c r="A20" s="23"/>
      <c r="B20" s="42"/>
      <c r="C20" s="46"/>
      <c r="D20" s="46"/>
      <c r="E20" s="46"/>
      <c r="F20" s="23"/>
    </row>
    <row r="21" spans="1:6" ht="12" customHeight="1">
      <c r="A21" s="23"/>
      <c r="B21" s="42"/>
      <c r="C21" s="46"/>
      <c r="D21" s="46"/>
      <c r="E21" s="46"/>
      <c r="F21" s="23"/>
    </row>
    <row r="22" spans="1:6" ht="12" customHeight="1">
      <c r="A22" s="42" t="s">
        <v>92</v>
      </c>
      <c r="B22" s="42" t="s">
        <v>93</v>
      </c>
      <c r="C22" s="58"/>
      <c r="D22" s="58"/>
      <c r="E22" s="58"/>
      <c r="F22" s="23"/>
    </row>
    <row r="23" spans="1:6" ht="12" customHeight="1">
      <c r="A23" s="23"/>
      <c r="B23" s="57" t="s">
        <v>94</v>
      </c>
      <c r="C23" s="58"/>
      <c r="D23" s="58"/>
      <c r="E23" s="58"/>
      <c r="F23" s="23"/>
    </row>
    <row r="24" spans="1:6" ht="12" customHeight="1">
      <c r="A24" s="23"/>
      <c r="B24" s="57"/>
      <c r="C24" s="58"/>
      <c r="D24" s="58"/>
      <c r="E24" s="58"/>
      <c r="F24" s="23"/>
    </row>
    <row r="25" spans="1:6" ht="12" customHeight="1">
      <c r="A25" s="23"/>
      <c r="B25" s="42" t="s">
        <v>88</v>
      </c>
      <c r="C25" s="46">
        <v>1715.646</v>
      </c>
      <c r="D25" s="46">
        <v>496.674</v>
      </c>
      <c r="E25" s="46">
        <v>2212.32</v>
      </c>
      <c r="F25" s="23"/>
    </row>
    <row r="26" spans="1:6" ht="12" customHeight="1">
      <c r="A26" s="23"/>
      <c r="B26" s="42"/>
      <c r="C26" s="46"/>
      <c r="D26" s="46"/>
      <c r="E26" s="46"/>
      <c r="F26" s="23"/>
    </row>
    <row r="27" spans="1:6" ht="12" customHeight="1">
      <c r="A27" s="23"/>
      <c r="B27" s="42" t="s">
        <v>89</v>
      </c>
      <c r="C27" s="46">
        <v>78580.624</v>
      </c>
      <c r="D27" s="46">
        <v>4033.008</v>
      </c>
      <c r="E27" s="46">
        <v>82613.632</v>
      </c>
      <c r="F27" s="23"/>
    </row>
    <row r="28" spans="1:6" ht="12" customHeight="1">
      <c r="A28" s="23"/>
      <c r="B28" s="42"/>
      <c r="C28" s="46"/>
      <c r="D28" s="46"/>
      <c r="E28" s="46"/>
      <c r="F28" s="23"/>
    </row>
    <row r="29" spans="1:6" ht="12" customHeight="1">
      <c r="A29" s="23"/>
      <c r="B29" s="42" t="s">
        <v>90</v>
      </c>
      <c r="C29" s="46">
        <v>7560.209</v>
      </c>
      <c r="D29" s="46">
        <v>1625.8</v>
      </c>
      <c r="E29" s="46">
        <v>9186.009</v>
      </c>
      <c r="F29" s="23"/>
    </row>
    <row r="30" spans="1:6" ht="12" customHeight="1">
      <c r="A30" s="23"/>
      <c r="B30" s="42"/>
      <c r="C30" s="46"/>
      <c r="D30" s="46"/>
      <c r="E30" s="46"/>
      <c r="F30" s="23"/>
    </row>
    <row r="31" spans="1:6" ht="12" customHeight="1">
      <c r="A31" s="23"/>
      <c r="B31" s="42" t="s">
        <v>91</v>
      </c>
      <c r="C31" s="46">
        <v>87856.479</v>
      </c>
      <c r="D31" s="46">
        <v>6155.482</v>
      </c>
      <c r="E31" s="46">
        <v>94011.961</v>
      </c>
      <c r="F31" s="23"/>
    </row>
    <row r="32" spans="1:6" ht="12" customHeight="1">
      <c r="A32" s="23"/>
      <c r="B32" s="42"/>
      <c r="C32" s="46"/>
      <c r="D32" s="46"/>
      <c r="E32" s="46"/>
      <c r="F32" s="23"/>
    </row>
    <row r="33" spans="1:6" ht="12" customHeight="1">
      <c r="A33" s="23"/>
      <c r="B33" s="42"/>
      <c r="C33" s="46"/>
      <c r="D33" s="46"/>
      <c r="E33" s="46"/>
      <c r="F33" s="23"/>
    </row>
    <row r="34" spans="1:6" ht="12" customHeight="1">
      <c r="A34" s="42" t="s">
        <v>95</v>
      </c>
      <c r="B34" s="42" t="s">
        <v>145</v>
      </c>
      <c r="C34" s="58"/>
      <c r="D34" s="58"/>
      <c r="E34" s="58"/>
      <c r="F34" s="23"/>
    </row>
    <row r="35" spans="1:6" ht="12" customHeight="1">
      <c r="A35" s="23"/>
      <c r="B35" s="57" t="s">
        <v>94</v>
      </c>
      <c r="C35" s="58"/>
      <c r="D35" s="58"/>
      <c r="E35" s="58"/>
      <c r="F35" s="23"/>
    </row>
    <row r="36" spans="1:6" ht="12" customHeight="1">
      <c r="A36" s="23"/>
      <c r="B36" s="57"/>
      <c r="C36" s="58"/>
      <c r="D36" s="58"/>
      <c r="E36" s="58"/>
      <c r="F36" s="23"/>
    </row>
    <row r="37" spans="1:7" ht="12" customHeight="1">
      <c r="A37" s="23"/>
      <c r="B37" s="42" t="s">
        <v>88</v>
      </c>
      <c r="C37" s="46">
        <v>330.208</v>
      </c>
      <c r="D37" s="46">
        <v>26.575</v>
      </c>
      <c r="E37" s="46">
        <v>356.783</v>
      </c>
      <c r="F37" s="59" t="s">
        <v>96</v>
      </c>
      <c r="G37" s="13"/>
    </row>
    <row r="38" spans="1:7" ht="12" customHeight="1">
      <c r="A38" s="23"/>
      <c r="B38" s="42"/>
      <c r="C38" s="46"/>
      <c r="D38" s="46"/>
      <c r="E38" s="46"/>
      <c r="F38" s="59"/>
      <c r="G38" s="13"/>
    </row>
    <row r="39" spans="1:6" ht="12" customHeight="1">
      <c r="A39" s="23"/>
      <c r="B39" s="42" t="s">
        <v>89</v>
      </c>
      <c r="C39" s="46">
        <v>18706.774</v>
      </c>
      <c r="D39" s="46">
        <v>1369.269</v>
      </c>
      <c r="E39" s="46">
        <v>20076.043</v>
      </c>
      <c r="F39" s="23"/>
    </row>
    <row r="40" spans="1:6" ht="12" customHeight="1">
      <c r="A40" s="23"/>
      <c r="B40" s="42"/>
      <c r="C40" s="46"/>
      <c r="D40" s="46"/>
      <c r="E40" s="46"/>
      <c r="F40" s="23"/>
    </row>
    <row r="41" spans="1:6" ht="12" customHeight="1">
      <c r="A41" s="23"/>
      <c r="B41" s="42" t="s">
        <v>90</v>
      </c>
      <c r="C41" s="46">
        <v>5375.022</v>
      </c>
      <c r="D41" s="46">
        <v>387.007</v>
      </c>
      <c r="E41" s="46">
        <v>5762.029</v>
      </c>
      <c r="F41" s="23"/>
    </row>
    <row r="42" spans="1:6" ht="12" customHeight="1">
      <c r="A42" s="23"/>
      <c r="B42" s="42"/>
      <c r="C42" s="46"/>
      <c r="D42" s="46"/>
      <c r="E42" s="46"/>
      <c r="F42" s="23"/>
    </row>
    <row r="43" spans="1:6" ht="12" customHeight="1">
      <c r="A43" s="23"/>
      <c r="B43" s="42" t="s">
        <v>91</v>
      </c>
      <c r="C43" s="46">
        <v>24412.004</v>
      </c>
      <c r="D43" s="46">
        <v>1782.851</v>
      </c>
      <c r="E43" s="46">
        <v>26194.855</v>
      </c>
      <c r="F43" s="23"/>
    </row>
    <row r="44" spans="1:6" ht="12" customHeight="1">
      <c r="A44" s="23"/>
      <c r="B44" s="23"/>
      <c r="C44" s="23"/>
      <c r="D44" s="23"/>
      <c r="E44" s="23"/>
      <c r="F44" s="23"/>
    </row>
    <row r="45" spans="1:6" ht="12" customHeight="1">
      <c r="A45" s="23"/>
      <c r="B45" s="23"/>
      <c r="C45" s="23"/>
      <c r="D45" s="23"/>
      <c r="E45" s="23"/>
      <c r="F45" s="23"/>
    </row>
    <row r="46" spans="1:6" ht="12" customHeight="1">
      <c r="A46" s="23"/>
      <c r="B46" s="23"/>
      <c r="C46" s="43"/>
      <c r="D46" s="43"/>
      <c r="E46" s="43"/>
      <c r="F46" s="23"/>
    </row>
    <row r="47" spans="1:6" ht="12" customHeight="1">
      <c r="A47" s="42" t="s">
        <v>44</v>
      </c>
      <c r="B47" s="23"/>
      <c r="C47" s="23"/>
      <c r="D47" s="23"/>
      <c r="E47" s="23"/>
      <c r="F47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workbookViewId="0" topLeftCell="A1">
      <selection activeCell="AF29" sqref="AF29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2" max="14" width="9.7109375" style="0" customWidth="1"/>
  </cols>
  <sheetData>
    <row r="1" spans="1:10" ht="15" customHeight="1">
      <c r="A1" s="23"/>
      <c r="B1" s="23"/>
      <c r="C1" s="23"/>
      <c r="D1" s="23"/>
      <c r="E1" s="23"/>
      <c r="F1" s="23"/>
      <c r="G1" s="23"/>
      <c r="H1" s="26"/>
      <c r="I1" s="9"/>
      <c r="J1" s="9"/>
    </row>
    <row r="2" spans="1:10" ht="15.75">
      <c r="A2" s="22" t="str">
        <f>"TABLE 2 : QUARTERLY ANALYSIS OF LOANS FOR USE IN HONG KONG BY SECTOR -  "&amp;UPPER(C6)</f>
        <v>TABLE 2 : QUARTERLY ANALYSIS OF LOANS FOR USE IN HONG KONG BY SECTOR -  DEC 1999</v>
      </c>
      <c r="B2" s="76"/>
      <c r="C2" s="76"/>
      <c r="D2" s="76"/>
      <c r="E2" s="26"/>
      <c r="F2" s="26"/>
      <c r="G2" s="76"/>
      <c r="H2" s="76"/>
      <c r="I2" s="9"/>
      <c r="J2" s="9"/>
    </row>
    <row r="3" spans="1:10" ht="15" customHeight="1">
      <c r="A3" s="23"/>
      <c r="B3" s="23"/>
      <c r="C3" s="23"/>
      <c r="D3" s="23"/>
      <c r="E3" s="23"/>
      <c r="F3" s="23"/>
      <c r="G3" s="23"/>
      <c r="H3" s="26"/>
      <c r="I3" s="9"/>
      <c r="J3" s="9"/>
    </row>
    <row r="4" spans="1:10" ht="15" customHeight="1">
      <c r="A4" s="23"/>
      <c r="B4" s="23"/>
      <c r="C4" s="23"/>
      <c r="D4" s="23"/>
      <c r="E4" s="23"/>
      <c r="F4" s="23"/>
      <c r="G4" s="23"/>
      <c r="H4" s="26"/>
      <c r="I4" s="9"/>
      <c r="J4" s="9"/>
    </row>
    <row r="5" spans="1:10" ht="15" customHeight="1">
      <c r="A5" s="23"/>
      <c r="B5" s="23"/>
      <c r="C5" s="23"/>
      <c r="D5" s="23"/>
      <c r="E5" s="23"/>
      <c r="F5" s="23"/>
      <c r="G5" s="23"/>
      <c r="H5" s="23"/>
      <c r="I5" s="9"/>
      <c r="J5" s="9"/>
    </row>
    <row r="6" spans="1:8" ht="15" customHeight="1">
      <c r="A6" s="23"/>
      <c r="B6" s="23"/>
      <c r="C6" s="91" t="s">
        <v>141</v>
      </c>
      <c r="D6" s="23"/>
      <c r="E6" s="24" t="str">
        <f>"Adjusted# % change from earlier quarters to  "&amp;C6</f>
        <v>Adjusted# % change from earlier quarters to  Dec 1999</v>
      </c>
      <c r="F6" s="25"/>
      <c r="G6" s="26"/>
      <c r="H6" s="29"/>
    </row>
    <row r="7" spans="1:8" ht="15" customHeight="1">
      <c r="A7" s="23"/>
      <c r="B7" s="23"/>
      <c r="C7" s="27" t="s">
        <v>109</v>
      </c>
      <c r="D7" s="23"/>
      <c r="E7" s="23"/>
      <c r="F7" s="23"/>
      <c r="G7" s="23"/>
      <c r="H7" s="23"/>
    </row>
    <row r="8" spans="1:14" ht="15" customHeight="1">
      <c r="A8" s="23"/>
      <c r="B8" s="23"/>
      <c r="C8" s="23"/>
      <c r="D8" s="23"/>
      <c r="E8" s="23"/>
      <c r="F8" s="23"/>
      <c r="G8" s="23"/>
      <c r="H8" s="23"/>
      <c r="L8" s="62" t="s">
        <v>110</v>
      </c>
      <c r="M8" s="2"/>
      <c r="N8" s="2"/>
    </row>
    <row r="9" spans="1:14" ht="15" customHeight="1">
      <c r="A9" s="23"/>
      <c r="B9" s="28" t="s">
        <v>111</v>
      </c>
      <c r="C9" s="29"/>
      <c r="D9" s="29"/>
      <c r="E9" s="89">
        <f>EOMONTH(C6,-3)</f>
        <v>36433</v>
      </c>
      <c r="F9" s="89">
        <f>EOMONTH(C6,-6)</f>
        <v>36341</v>
      </c>
      <c r="G9" s="89">
        <f>EOMONTH(C6,-12)</f>
        <v>36160</v>
      </c>
      <c r="H9" s="29"/>
      <c r="J9" s="20" t="s">
        <v>1</v>
      </c>
      <c r="L9" s="63" t="s">
        <v>112</v>
      </c>
      <c r="M9" s="2"/>
      <c r="N9" s="2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L10" s="61" t="s">
        <v>113</v>
      </c>
      <c r="M10" s="61" t="s">
        <v>114</v>
      </c>
      <c r="N10" s="61" t="s">
        <v>115</v>
      </c>
    </row>
    <row r="11" spans="1:8" ht="15" customHeight="1">
      <c r="A11" s="23"/>
      <c r="B11" s="23"/>
      <c r="C11" s="23"/>
      <c r="D11" s="23"/>
      <c r="E11" s="23"/>
      <c r="F11" s="23"/>
      <c r="G11" s="23"/>
      <c r="H11" s="23"/>
    </row>
    <row r="12" spans="1:14" ht="15" customHeight="1">
      <c r="A12" s="23"/>
      <c r="B12" s="30" t="s">
        <v>116</v>
      </c>
      <c r="C12" s="31">
        <f>'[1]XTABLE2'!A2</f>
        <v>101498.93</v>
      </c>
      <c r="D12" s="32"/>
      <c r="E12" s="85">
        <f>L12</f>
        <v>1.98625</v>
      </c>
      <c r="F12" s="85">
        <f>M12</f>
        <v>-2.23953</v>
      </c>
      <c r="G12" s="85">
        <f>N12</f>
        <v>-12.63373</v>
      </c>
      <c r="H12" s="23"/>
      <c r="L12" s="85">
        <f>'[1]XTABLE2'!C2</f>
        <v>1.98625</v>
      </c>
      <c r="M12" s="85">
        <f>'[1]XTABLE2'!E2</f>
        <v>-2.23953</v>
      </c>
      <c r="N12" s="85">
        <f>'[1]XTABLE2'!G2</f>
        <v>-12.63373</v>
      </c>
    </row>
    <row r="13" spans="1:14" ht="15" customHeight="1">
      <c r="A13" s="23"/>
      <c r="B13" s="23"/>
      <c r="C13" s="33"/>
      <c r="D13" s="34"/>
      <c r="E13" s="85"/>
      <c r="F13" s="85"/>
      <c r="G13" s="85"/>
      <c r="H13" s="23"/>
      <c r="L13" s="86"/>
      <c r="M13" s="86"/>
      <c r="N13" s="86"/>
    </row>
    <row r="14" spans="1:14" ht="15" customHeight="1">
      <c r="A14" s="23"/>
      <c r="B14" s="23"/>
      <c r="C14" s="33"/>
      <c r="D14" s="34"/>
      <c r="E14" s="85"/>
      <c r="F14" s="85"/>
      <c r="G14" s="85"/>
      <c r="H14" s="23"/>
      <c r="L14" s="86"/>
      <c r="M14" s="86"/>
      <c r="N14" s="86"/>
    </row>
    <row r="15" spans="1:14" ht="15" customHeight="1">
      <c r="A15" s="23"/>
      <c r="B15" s="30" t="s">
        <v>117</v>
      </c>
      <c r="C15" s="31">
        <f>'[1]XTABLE2'!A3</f>
        <v>76396.049</v>
      </c>
      <c r="D15" s="32"/>
      <c r="E15" s="85">
        <f>L15</f>
        <v>2.86831</v>
      </c>
      <c r="F15" s="85">
        <f>M15</f>
        <v>3.72713</v>
      </c>
      <c r="G15" s="85">
        <f>N15</f>
        <v>0.4164</v>
      </c>
      <c r="H15" s="23"/>
      <c r="L15" s="85">
        <f>'[1]XTABLE2'!C3</f>
        <v>2.86831</v>
      </c>
      <c r="M15" s="85">
        <f>'[1]XTABLE2'!E3</f>
        <v>3.72713</v>
      </c>
      <c r="N15" s="85">
        <f>'[1]XTABLE2'!G3</f>
        <v>0.4164</v>
      </c>
    </row>
    <row r="16" spans="1:14" ht="15" customHeight="1">
      <c r="A16" s="23"/>
      <c r="B16" s="23"/>
      <c r="C16" s="33"/>
      <c r="D16" s="34"/>
      <c r="E16" s="85"/>
      <c r="F16" s="85"/>
      <c r="G16" s="85"/>
      <c r="H16" s="23"/>
      <c r="L16" s="86"/>
      <c r="M16" s="86"/>
      <c r="N16" s="86"/>
    </row>
    <row r="17" spans="1:14" ht="15" customHeight="1">
      <c r="A17" s="23"/>
      <c r="B17" s="23"/>
      <c r="C17" s="33"/>
      <c r="D17" s="34"/>
      <c r="E17" s="85"/>
      <c r="F17" s="85"/>
      <c r="G17" s="85"/>
      <c r="H17" s="23"/>
      <c r="L17" s="86"/>
      <c r="M17" s="86"/>
      <c r="N17" s="86"/>
    </row>
    <row r="18" spans="1:14" ht="15" customHeight="1">
      <c r="A18" s="23"/>
      <c r="B18" s="30" t="s">
        <v>118</v>
      </c>
      <c r="C18" s="31">
        <f>'[1]XTABLE2'!A4</f>
        <v>101069.001</v>
      </c>
      <c r="D18" s="32"/>
      <c r="E18" s="85">
        <f>L18</f>
        <v>0.4892</v>
      </c>
      <c r="F18" s="85">
        <f>M18</f>
        <v>-3.75011</v>
      </c>
      <c r="G18" s="85">
        <f>N18</f>
        <v>-5.44385</v>
      </c>
      <c r="H18" s="23"/>
      <c r="L18" s="85">
        <f>'[1]XTABLE2'!C4</f>
        <v>0.4892</v>
      </c>
      <c r="M18" s="85">
        <f>'[1]XTABLE2'!E4</f>
        <v>-3.75011</v>
      </c>
      <c r="N18" s="85">
        <f>'[1]XTABLE2'!G4</f>
        <v>-5.44385</v>
      </c>
    </row>
    <row r="19" spans="1:14" ht="15" customHeight="1">
      <c r="A19" s="23"/>
      <c r="B19" s="23"/>
      <c r="C19" s="33"/>
      <c r="D19" s="34"/>
      <c r="E19" s="85"/>
      <c r="F19" s="85"/>
      <c r="G19" s="85"/>
      <c r="H19" s="23"/>
      <c r="L19" s="86"/>
      <c r="M19" s="86"/>
      <c r="N19" s="86"/>
    </row>
    <row r="20" spans="1:14" ht="15" customHeight="1">
      <c r="A20" s="23"/>
      <c r="B20" s="23"/>
      <c r="C20" s="33"/>
      <c r="D20" s="34"/>
      <c r="E20" s="85"/>
      <c r="F20" s="85"/>
      <c r="G20" s="85"/>
      <c r="H20" s="23"/>
      <c r="L20" s="86"/>
      <c r="M20" s="86"/>
      <c r="N20" s="86"/>
    </row>
    <row r="21" spans="1:14" ht="15" customHeight="1">
      <c r="A21" s="23"/>
      <c r="B21" s="30" t="s">
        <v>119</v>
      </c>
      <c r="C21" s="31">
        <f>'[1]XTABLE2'!A5</f>
        <v>394193.96</v>
      </c>
      <c r="D21" s="32"/>
      <c r="E21" s="85">
        <f>L21</f>
        <v>-3.19227</v>
      </c>
      <c r="F21" s="85">
        <f>M21</f>
        <v>-1.22291</v>
      </c>
      <c r="G21" s="85">
        <f>N21</f>
        <v>-0.52813</v>
      </c>
      <c r="H21" s="23"/>
      <c r="L21" s="85">
        <f>'[1]XTABLE2'!C5</f>
        <v>-3.19227</v>
      </c>
      <c r="M21" s="85">
        <f>'[1]XTABLE2'!E5</f>
        <v>-1.22291</v>
      </c>
      <c r="N21" s="85">
        <f>'[1]XTABLE2'!G5</f>
        <v>-0.52813</v>
      </c>
    </row>
    <row r="22" spans="1:14" ht="15" customHeight="1">
      <c r="A22" s="23"/>
      <c r="B22" s="35" t="s">
        <v>120</v>
      </c>
      <c r="C22" s="33"/>
      <c r="D22" s="34"/>
      <c r="E22" s="85"/>
      <c r="F22" s="85"/>
      <c r="G22" s="85"/>
      <c r="H22" s="23"/>
      <c r="L22" s="86"/>
      <c r="M22" s="86"/>
      <c r="N22" s="86"/>
    </row>
    <row r="23" spans="1:14" ht="15" customHeight="1">
      <c r="A23" s="23"/>
      <c r="B23" s="23"/>
      <c r="C23" s="31"/>
      <c r="D23" s="32"/>
      <c r="E23" s="85"/>
      <c r="F23" s="85"/>
      <c r="G23" s="85"/>
      <c r="H23" s="23"/>
      <c r="L23" s="85"/>
      <c r="M23" s="85"/>
      <c r="N23" s="85"/>
    </row>
    <row r="24" spans="1:14" ht="15" customHeight="1">
      <c r="A24" s="23"/>
      <c r="B24" s="23"/>
      <c r="C24" s="31"/>
      <c r="D24" s="32"/>
      <c r="E24" s="85"/>
      <c r="F24" s="85"/>
      <c r="G24" s="85"/>
      <c r="H24" s="23"/>
      <c r="L24" s="85"/>
      <c r="M24" s="85"/>
      <c r="N24" s="85"/>
    </row>
    <row r="25" spans="1:14" ht="15" customHeight="1">
      <c r="A25" s="23"/>
      <c r="B25" s="30" t="s">
        <v>121</v>
      </c>
      <c r="C25" s="31">
        <f>'[1]XTABLE2'!A6</f>
        <v>115433.207</v>
      </c>
      <c r="D25" s="32"/>
      <c r="E25" s="85">
        <f>L25</f>
        <v>-0.86682</v>
      </c>
      <c r="F25" s="85">
        <f>M25</f>
        <v>-3.36237</v>
      </c>
      <c r="G25" s="85">
        <f>N25</f>
        <v>-13.82582</v>
      </c>
      <c r="H25" s="23"/>
      <c r="L25" s="85">
        <f>'[1]XTABLE2'!C6</f>
        <v>-0.86682</v>
      </c>
      <c r="M25" s="85">
        <f>'[1]XTABLE2'!E6</f>
        <v>-3.36237</v>
      </c>
      <c r="N25" s="85">
        <f>'[1]XTABLE2'!G6</f>
        <v>-13.82582</v>
      </c>
    </row>
    <row r="26" spans="1:14" ht="15" customHeight="1">
      <c r="A26" s="23"/>
      <c r="B26" s="23"/>
      <c r="C26" s="31"/>
      <c r="D26" s="32"/>
      <c r="E26" s="85"/>
      <c r="F26" s="85"/>
      <c r="G26" s="85"/>
      <c r="H26" s="23"/>
      <c r="L26" s="85"/>
      <c r="M26" s="85"/>
      <c r="N26" s="85"/>
    </row>
    <row r="27" spans="1:14" ht="15" customHeight="1">
      <c r="A27" s="23"/>
      <c r="B27" s="23"/>
      <c r="C27" s="31"/>
      <c r="D27" s="32"/>
      <c r="E27" s="85"/>
      <c r="F27" s="85"/>
      <c r="G27" s="85"/>
      <c r="H27" s="23"/>
      <c r="L27" s="85"/>
      <c r="M27" s="85"/>
      <c r="N27" s="85"/>
    </row>
    <row r="28" spans="1:14" ht="15" customHeight="1">
      <c r="A28" s="23"/>
      <c r="B28" s="30" t="s">
        <v>122</v>
      </c>
      <c r="C28" s="31">
        <f>'[1]XTABLE2'!A7</f>
        <v>156803.081</v>
      </c>
      <c r="D28" s="32"/>
      <c r="E28" s="85">
        <f>L28</f>
        <v>-5.60104</v>
      </c>
      <c r="F28" s="85">
        <f>M28</f>
        <v>-7.27772</v>
      </c>
      <c r="G28" s="88">
        <v>26.5</v>
      </c>
      <c r="H28" s="23"/>
      <c r="L28" s="85">
        <f>'[1]XTABLE2'!C7</f>
        <v>-5.60104</v>
      </c>
      <c r="M28" s="85">
        <f>'[1]XTABLE2'!E7</f>
        <v>-7.27772</v>
      </c>
      <c r="N28" s="85">
        <f>'[1]XTABLE2'!G7</f>
        <v>-9.06476</v>
      </c>
    </row>
    <row r="29" spans="1:14" ht="15" customHeight="1">
      <c r="A29" s="23"/>
      <c r="B29" s="23"/>
      <c r="C29" s="31"/>
      <c r="D29" s="32"/>
      <c r="E29" s="85"/>
      <c r="F29" s="85"/>
      <c r="G29" s="85"/>
      <c r="H29" s="23"/>
      <c r="L29" s="32"/>
      <c r="M29" s="32"/>
      <c r="N29" s="32"/>
    </row>
    <row r="30" spans="1:14" ht="15" customHeight="1">
      <c r="A30" s="23"/>
      <c r="B30" s="23"/>
      <c r="C30" s="31"/>
      <c r="D30" s="32"/>
      <c r="E30" s="85"/>
      <c r="F30" s="85"/>
      <c r="G30" s="85"/>
      <c r="H30" s="23"/>
      <c r="L30" s="32"/>
      <c r="M30" s="32"/>
      <c r="N30" s="32"/>
    </row>
    <row r="31" spans="1:14" ht="15" customHeight="1">
      <c r="A31" s="23"/>
      <c r="B31" s="30" t="s">
        <v>123</v>
      </c>
      <c r="C31" s="31"/>
      <c r="D31" s="32"/>
      <c r="E31" s="85"/>
      <c r="F31" s="85"/>
      <c r="G31" s="85"/>
      <c r="H31" s="23"/>
      <c r="L31" s="32"/>
      <c r="M31" s="32"/>
      <c r="N31" s="32"/>
    </row>
    <row r="32" spans="1:14" ht="15" customHeight="1">
      <c r="A32" s="23"/>
      <c r="B32" s="23"/>
      <c r="C32" s="31"/>
      <c r="D32" s="32"/>
      <c r="E32" s="85"/>
      <c r="F32" s="85"/>
      <c r="G32" s="85"/>
      <c r="H32" s="23"/>
      <c r="L32" s="32"/>
      <c r="M32" s="32"/>
      <c r="N32" s="32"/>
    </row>
    <row r="33" spans="1:14" ht="15" customHeight="1">
      <c r="A33" s="23"/>
      <c r="B33" s="35" t="s">
        <v>124</v>
      </c>
      <c r="C33" s="31">
        <f>'[1]XTABLE2'!A8</f>
        <v>103160.927</v>
      </c>
      <c r="D33" s="32"/>
      <c r="E33" s="85">
        <f>L33</f>
        <v>5.28871</v>
      </c>
      <c r="F33" s="85">
        <f>M33</f>
        <v>13.95986</v>
      </c>
      <c r="G33" s="85">
        <f>N33</f>
        <v>21.71781</v>
      </c>
      <c r="H33" s="23"/>
      <c r="L33" s="32">
        <f>'[1]XTABLE2'!C8</f>
        <v>5.28871</v>
      </c>
      <c r="M33" s="32">
        <f>'[1]XTABLE2'!E8</f>
        <v>13.95986</v>
      </c>
      <c r="N33" s="32">
        <f>'[1]XTABLE2'!G8</f>
        <v>21.71781</v>
      </c>
    </row>
    <row r="34" spans="1:14" ht="15" customHeight="1">
      <c r="A34" s="23"/>
      <c r="B34" s="35" t="s">
        <v>125</v>
      </c>
      <c r="C34" s="31"/>
      <c r="D34" s="32"/>
      <c r="E34" s="85"/>
      <c r="F34" s="85"/>
      <c r="G34" s="85"/>
      <c r="H34" s="23"/>
      <c r="L34" s="32"/>
      <c r="M34" s="32"/>
      <c r="N34" s="32"/>
    </row>
    <row r="35" spans="1:14" ht="15" customHeight="1">
      <c r="A35" s="23"/>
      <c r="B35" s="35" t="s">
        <v>126</v>
      </c>
      <c r="C35" s="31"/>
      <c r="D35" s="32"/>
      <c r="E35" s="85"/>
      <c r="F35" s="85"/>
      <c r="G35" s="85"/>
      <c r="H35" s="23"/>
      <c r="L35" s="32"/>
      <c r="M35" s="32"/>
      <c r="N35" s="32"/>
    </row>
    <row r="36" spans="1:14" ht="15" customHeight="1">
      <c r="A36" s="23"/>
      <c r="B36" s="23"/>
      <c r="C36" s="31"/>
      <c r="D36" s="32"/>
      <c r="E36" s="85"/>
      <c r="F36" s="85"/>
      <c r="G36" s="85"/>
      <c r="H36" s="23"/>
      <c r="L36" s="32"/>
      <c r="M36" s="32"/>
      <c r="N36" s="32"/>
    </row>
    <row r="37" spans="1:14" ht="15" customHeight="1">
      <c r="A37" s="23"/>
      <c r="B37" s="35" t="s">
        <v>127</v>
      </c>
      <c r="C37" s="31">
        <f>'[1]XTABLE2'!A9</f>
        <v>533668.663</v>
      </c>
      <c r="D37" s="32"/>
      <c r="E37" s="85">
        <f>L37</f>
        <v>0.16487</v>
      </c>
      <c r="F37" s="85">
        <f>M37</f>
        <v>-0.39052</v>
      </c>
      <c r="G37" s="88">
        <v>29.5</v>
      </c>
      <c r="H37" s="23"/>
      <c r="L37" s="32">
        <f>'[1]XTABLE2'!C9</f>
        <v>0.16487</v>
      </c>
      <c r="M37" s="32">
        <f>'[1]XTABLE2'!E9</f>
        <v>-0.39052</v>
      </c>
      <c r="N37" s="32">
        <f>'[1]XTABLE2'!G9</f>
        <v>-0.08088</v>
      </c>
    </row>
    <row r="38" spans="1:14" ht="15" customHeight="1">
      <c r="A38" s="23"/>
      <c r="B38" s="35" t="s">
        <v>128</v>
      </c>
      <c r="C38" s="31"/>
      <c r="D38" s="32"/>
      <c r="E38" s="85"/>
      <c r="F38" s="85"/>
      <c r="G38" s="85"/>
      <c r="H38" s="23"/>
      <c r="L38" s="32"/>
      <c r="M38" s="32"/>
      <c r="N38" s="32"/>
    </row>
    <row r="39" spans="1:14" ht="15" customHeight="1">
      <c r="A39" s="23"/>
      <c r="B39" s="23"/>
      <c r="C39" s="31"/>
      <c r="D39" s="32"/>
      <c r="E39" s="85"/>
      <c r="F39" s="85"/>
      <c r="G39" s="85"/>
      <c r="H39" s="23"/>
      <c r="L39" s="32"/>
      <c r="M39" s="32"/>
      <c r="N39" s="32"/>
    </row>
    <row r="40" spans="1:14" ht="15" customHeight="1">
      <c r="A40" s="23"/>
      <c r="B40" s="35" t="s">
        <v>129</v>
      </c>
      <c r="C40" s="31">
        <f>'[1]XTABLE2'!A10</f>
        <v>150834.128</v>
      </c>
      <c r="D40" s="32"/>
      <c r="E40" s="85">
        <f>L40</f>
        <v>2.45041</v>
      </c>
      <c r="F40" s="85">
        <f>M40</f>
        <v>1.80247</v>
      </c>
      <c r="G40" s="88">
        <v>21</v>
      </c>
      <c r="H40" s="23"/>
      <c r="L40" s="32">
        <f>'[1]XTABLE2'!C10</f>
        <v>2.45041</v>
      </c>
      <c r="M40" s="32">
        <f>'[1]XTABLE2'!E10</f>
        <v>1.80247</v>
      </c>
      <c r="N40" s="32">
        <f>'[1]XTABLE2'!G10</f>
        <v>6.67917</v>
      </c>
    </row>
    <row r="41" spans="1:14" ht="15" customHeight="1">
      <c r="A41" s="23"/>
      <c r="B41" s="23"/>
      <c r="C41" s="31"/>
      <c r="D41" s="32"/>
      <c r="E41" s="85"/>
      <c r="F41" s="85"/>
      <c r="G41" s="85"/>
      <c r="H41" s="23"/>
      <c r="L41" s="32"/>
      <c r="M41" s="32"/>
      <c r="N41" s="32"/>
    </row>
    <row r="42" spans="1:14" ht="15" customHeight="1">
      <c r="A42" s="23"/>
      <c r="B42" s="30" t="s">
        <v>130</v>
      </c>
      <c r="C42" s="31">
        <f>'[1]XTABLE2'!A11</f>
        <v>206306.888</v>
      </c>
      <c r="D42" s="32"/>
      <c r="E42" s="85">
        <f>L42</f>
        <v>0.62381</v>
      </c>
      <c r="F42" s="85">
        <f>M42</f>
        <v>-6.13596</v>
      </c>
      <c r="G42" s="88">
        <v>30.9</v>
      </c>
      <c r="H42" s="23"/>
      <c r="L42" s="32">
        <f>'[1]XTABLE2'!C11</f>
        <v>0.62381</v>
      </c>
      <c r="M42" s="32">
        <f>'[1]XTABLE2'!E11</f>
        <v>-6.13596</v>
      </c>
      <c r="N42" s="32">
        <f>'[1]XTABLE2'!G11</f>
        <v>23.72568</v>
      </c>
    </row>
    <row r="43" spans="1:14" ht="15" customHeight="1">
      <c r="A43" s="23"/>
      <c r="B43" s="23"/>
      <c r="C43" s="31"/>
      <c r="D43" s="32"/>
      <c r="E43" s="85"/>
      <c r="F43" s="85"/>
      <c r="G43" s="85"/>
      <c r="H43" s="23"/>
      <c r="L43" s="32"/>
      <c r="M43" s="32"/>
      <c r="N43" s="32"/>
    </row>
    <row r="44" spans="1:14" ht="15" customHeight="1">
      <c r="A44" s="23"/>
      <c r="B44" s="30" t="s">
        <v>49</v>
      </c>
      <c r="C44" s="31">
        <f>'[1]XTABLE2'!A12</f>
        <v>1939364.834</v>
      </c>
      <c r="D44" s="32"/>
      <c r="E44" s="85">
        <f>L44</f>
        <v>-0.39883</v>
      </c>
      <c r="F44" s="85">
        <f>M44</f>
        <v>-1.31909</v>
      </c>
      <c r="G44" s="85">
        <f>N44</f>
        <v>0.5319</v>
      </c>
      <c r="H44" s="23"/>
      <c r="J44" s="21">
        <f>C44-SUM(C12:C42)</f>
        <v>0</v>
      </c>
      <c r="L44" s="32">
        <f>'[1]XTABLE2'!C12</f>
        <v>-0.39883</v>
      </c>
      <c r="M44" s="32">
        <f>'[1]XTABLE2'!E12</f>
        <v>-1.31909</v>
      </c>
      <c r="N44" s="32">
        <f>'[1]XTABLE2'!G12</f>
        <v>0.5319</v>
      </c>
    </row>
    <row r="45" spans="1:8" ht="15" customHeight="1">
      <c r="A45" s="23"/>
      <c r="B45" s="23"/>
      <c r="C45" s="23"/>
      <c r="D45" s="23"/>
      <c r="E45" s="43"/>
      <c r="F45" s="43"/>
      <c r="G45" s="43"/>
      <c r="H45" s="23"/>
    </row>
    <row r="46" spans="1:8" ht="15" customHeight="1">
      <c r="A46" s="23"/>
      <c r="B46" s="23"/>
      <c r="C46" s="87"/>
      <c r="D46" s="23"/>
      <c r="E46" s="43"/>
      <c r="F46" s="43"/>
      <c r="G46" s="43"/>
      <c r="H46" s="23"/>
    </row>
    <row r="47" spans="1:8" ht="15" customHeight="1">
      <c r="A47" s="23"/>
      <c r="B47" s="23"/>
      <c r="C47" s="23"/>
      <c r="D47" s="23"/>
      <c r="E47" s="43"/>
      <c r="F47" s="43"/>
      <c r="G47" s="43"/>
      <c r="H47" s="23"/>
    </row>
    <row r="48" spans="1:8" ht="15" customHeight="1">
      <c r="A48" s="30" t="s">
        <v>131</v>
      </c>
      <c r="B48" s="82" t="s">
        <v>132</v>
      </c>
      <c r="C48" s="26"/>
      <c r="D48" s="26"/>
      <c r="E48" s="26"/>
      <c r="F48" s="43"/>
      <c r="G48" s="43"/>
      <c r="H48" s="26"/>
    </row>
    <row r="49" spans="1:8" ht="15" customHeight="1">
      <c r="A49" s="23"/>
      <c r="B49" s="82" t="s">
        <v>133</v>
      </c>
      <c r="C49" s="26"/>
      <c r="D49" s="26"/>
      <c r="E49" s="26"/>
      <c r="F49" s="43"/>
      <c r="G49" s="43"/>
      <c r="H49" s="26"/>
    </row>
    <row r="50" spans="1:8" ht="15" customHeight="1">
      <c r="A50" s="23"/>
      <c r="B50" s="82" t="s">
        <v>134</v>
      </c>
      <c r="C50" s="26"/>
      <c r="D50" s="26"/>
      <c r="E50" s="26"/>
      <c r="F50" s="43"/>
      <c r="G50" s="43"/>
      <c r="H50" s="26"/>
    </row>
    <row r="51" spans="1:8" ht="15" customHeight="1">
      <c r="A51" s="23"/>
      <c r="B51" s="82" t="s">
        <v>135</v>
      </c>
      <c r="C51" s="26"/>
      <c r="D51" s="26"/>
      <c r="E51" s="26"/>
      <c r="F51" s="43"/>
      <c r="G51" s="43"/>
      <c r="H51" s="26"/>
    </row>
    <row r="52" spans="1:8" ht="15" customHeight="1">
      <c r="A52" s="30" t="s">
        <v>63</v>
      </c>
      <c r="B52" s="7" t="s">
        <v>136</v>
      </c>
      <c r="C52" s="26"/>
      <c r="D52" s="26"/>
      <c r="E52" s="26"/>
      <c r="F52" s="43"/>
      <c r="G52" s="43"/>
      <c r="H52" s="26"/>
    </row>
    <row r="53" spans="1:8" ht="15" customHeight="1">
      <c r="A53" s="30"/>
      <c r="B53" s="7"/>
      <c r="C53" s="26"/>
      <c r="D53" s="26"/>
      <c r="E53" s="26"/>
      <c r="F53" s="43"/>
      <c r="G53" s="43"/>
      <c r="H53" s="26"/>
    </row>
    <row r="54" spans="1:8" ht="15" customHeight="1">
      <c r="A54" s="30"/>
      <c r="B54" s="7"/>
      <c r="C54" s="26"/>
      <c r="D54" s="26"/>
      <c r="E54" s="26"/>
      <c r="F54" s="43"/>
      <c r="G54" s="43"/>
      <c r="H54" s="26"/>
    </row>
    <row r="55" spans="1:8" ht="15" customHeight="1">
      <c r="A55" s="82" t="s">
        <v>44</v>
      </c>
      <c r="B55" s="23"/>
      <c r="C55" s="26"/>
      <c r="D55" s="26"/>
      <c r="E55" s="26"/>
      <c r="F55" s="43"/>
      <c r="G55" s="43"/>
      <c r="H55" s="26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2001-08-31T06:31:05Z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