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195" tabRatio="718" activeTab="0"/>
  </bookViews>
  <sheets>
    <sheet name="Table1" sheetId="1" r:id="rId1"/>
    <sheet name="Monsupp" sheetId="2" r:id="rId2"/>
    <sheet name="Deposits" sheetId="3" r:id="rId3"/>
    <sheet name="Loans" sheetId="4" r:id="rId4"/>
    <sheet name="Monmarket" sheetId="5" r:id="rId5"/>
    <sheet name="Table2" sheetId="6" state="hidden" r:id="rId6"/>
  </sheets>
  <externalReferences>
    <externalReference r:id="rId9"/>
  </externalReferences>
  <definedNames>
    <definedName name="_xlnm.Print_Area" localSheetId="2">'Deposits'!$A$1:$J$35</definedName>
    <definedName name="_xlnm.Print_Area" localSheetId="3">'Loans'!$A$1:$F$56</definedName>
    <definedName name="_xlnm.Print_Area" localSheetId="4">'Monmarket'!$A$1:$F$47</definedName>
    <definedName name="_xlnm.Print_Area" localSheetId="1">'Monsupp'!$A$1:$K$54</definedName>
    <definedName name="_xlnm.Print_Area" localSheetId="0">'Table1'!$A$1:$O$74</definedName>
    <definedName name="_xlnm.Print_Area" localSheetId="5">'Table2'!$A$1:$H$55</definedName>
  </definedNames>
  <calcPr fullCalcOnLoad="1"/>
</workbook>
</file>

<file path=xl/sharedStrings.xml><?xml version="1.0" encoding="utf-8"?>
<sst xmlns="http://schemas.openxmlformats.org/spreadsheetml/2006/main" count="482" uniqueCount="153">
  <si>
    <t>(HK$mn)</t>
  </si>
  <si>
    <t>Sum-to-zero checking</t>
  </si>
  <si>
    <t>Money Supply</t>
  </si>
  <si>
    <t>M1 - HK$</t>
  </si>
  <si>
    <t>(</t>
  </si>
  <si>
    <t>)</t>
  </si>
  <si>
    <t xml:space="preserve">        Foreign currency</t>
  </si>
  <si>
    <t xml:space="preserve">        Total</t>
  </si>
  <si>
    <t>M2 - HK$@</t>
  </si>
  <si>
    <t xml:space="preserve">        Foreign currency*</t>
  </si>
  <si>
    <t>M3 - HK$@</t>
  </si>
  <si>
    <t>Notes and coins in circulation</t>
  </si>
  <si>
    <t xml:space="preserve">  of which held by public</t>
  </si>
  <si>
    <t>Total Deposits</t>
  </si>
  <si>
    <t>Total Demand deposits</t>
  </si>
  <si>
    <t>Total Savings deposits</t>
  </si>
  <si>
    <t>Total Time deposits</t>
  </si>
  <si>
    <t xml:space="preserve">       With licensed banks</t>
  </si>
  <si>
    <t xml:space="preserve">       With restricted licence banks</t>
  </si>
  <si>
    <t xml:space="preserve">       With deposit-taking companies</t>
  </si>
  <si>
    <t>HK$ deposits@</t>
  </si>
  <si>
    <t xml:space="preserve">        Demand deposits</t>
  </si>
  <si>
    <t xml:space="preserve">        Savings deposits</t>
  </si>
  <si>
    <t xml:space="preserve">        Time deposits@</t>
  </si>
  <si>
    <t>US$ deposits*</t>
  </si>
  <si>
    <t>Other foreign currency deposits*</t>
  </si>
  <si>
    <t>Foreign currency deposits*</t>
  </si>
  <si>
    <t>All deposits</t>
  </si>
  <si>
    <t>Foreign currency swap deposits</t>
  </si>
  <si>
    <t>Total Loans and advances</t>
  </si>
  <si>
    <t>Loans for use in H.K.</t>
  </si>
  <si>
    <t xml:space="preserve">       To finance H.K.'s visible trade</t>
  </si>
  <si>
    <t xml:space="preserve">       To finance merchandising trade not touching H.K.</t>
  </si>
  <si>
    <t xml:space="preserve">       Other loans for use in H.K.</t>
  </si>
  <si>
    <t>Loans for use outside H.K.#</t>
  </si>
  <si>
    <t xml:space="preserve">       Other loans for use outside H.K. </t>
  </si>
  <si>
    <t xml:space="preserve">       Other loans where the place of use is not known</t>
  </si>
  <si>
    <t>Loans in HK$</t>
  </si>
  <si>
    <t>Loans in US$</t>
  </si>
  <si>
    <t>Loans in other foreign currencies</t>
  </si>
  <si>
    <t>Loans in foreign currencies</t>
  </si>
  <si>
    <t>Total loans and advances</t>
  </si>
  <si>
    <t>*    Adjusted to exclude foreign currency swap deposits.</t>
  </si>
  <si>
    <t>@  Adjusted to include foreign currency swap deposits.</t>
  </si>
  <si>
    <t>Note :  Data may not add up to total due to rounding.</t>
  </si>
  <si>
    <t>(HK$ Million)</t>
  </si>
  <si>
    <t>Foreign</t>
  </si>
  <si>
    <t>HK$</t>
  </si>
  <si>
    <t>currency</t>
  </si>
  <si>
    <t>Total</t>
  </si>
  <si>
    <t>Legal tender notes and coins in circulation</t>
  </si>
  <si>
    <t>Commercial bank issues</t>
  </si>
  <si>
    <t>-</t>
  </si>
  <si>
    <t>Government issues</t>
  </si>
  <si>
    <t>Total (A)</t>
  </si>
  <si>
    <t>Authorized institutions' holdings of legal tender notes</t>
  </si>
  <si>
    <t>and coins (B)</t>
  </si>
  <si>
    <t>Legal tender notes and coins in hands of public</t>
  </si>
  <si>
    <t>(C=A-B)</t>
  </si>
  <si>
    <t>Demand deposits with licensed banks (D)</t>
  </si>
  <si>
    <t>Savings deposits with licensed banks (E)</t>
  </si>
  <si>
    <t>Time deposits with licensed banks (F)</t>
  </si>
  <si>
    <t>@</t>
  </si>
  <si>
    <t>*</t>
  </si>
  <si>
    <t>Negotiable certificates of deposit issued by banks and</t>
  </si>
  <si>
    <t>held outside the monetary sector (G)</t>
  </si>
  <si>
    <t xml:space="preserve">Deposits with restricted licence banks and </t>
  </si>
  <si>
    <t>deposit-taking companies (H)</t>
  </si>
  <si>
    <t>Negotiable certificates of deposits issued by</t>
  </si>
  <si>
    <t>restricted licence banks and deposit-taking companies</t>
  </si>
  <si>
    <t>and held outside the monetary sector (I)</t>
  </si>
  <si>
    <t xml:space="preserve">Money supply </t>
  </si>
  <si>
    <t>definition 1 (C+D)</t>
  </si>
  <si>
    <t>definition 2 (C+D+E+F+G)</t>
  </si>
  <si>
    <t>definition 3 (C+D+E+F+G+H+I)</t>
  </si>
  <si>
    <t xml:space="preserve"> *     adjusted to exclude foreign currency swap deposits</t>
  </si>
  <si>
    <t xml:space="preserve"> @    adjusted to include foreign currency swap deposits</t>
  </si>
  <si>
    <t>(  )   unadjusted for foreign currency swap deposits</t>
  </si>
  <si>
    <t>Note : Data may not add up to total due to rounding.</t>
  </si>
  <si>
    <t>Demand deposits with licensed banks</t>
  </si>
  <si>
    <t>Savings deposits with licensed banks</t>
  </si>
  <si>
    <t>Time deposits with licensed banks</t>
  </si>
  <si>
    <t>Total deposits with licensed banks</t>
  </si>
  <si>
    <t>Deposits with restricted licence banks</t>
  </si>
  <si>
    <t>Deposits with deposit-taking companies</t>
  </si>
  <si>
    <t>Deposits with all authorized institutions</t>
  </si>
  <si>
    <t xml:space="preserve"> (HK$ Million)</t>
  </si>
  <si>
    <t>A.</t>
  </si>
  <si>
    <t>Licensed Banks' liabilities to</t>
  </si>
  <si>
    <t>other Authorized Institutions</t>
  </si>
  <si>
    <t xml:space="preserve">   Demand and call</t>
  </si>
  <si>
    <t xml:space="preserve">   Repayable or callable within 3 months</t>
  </si>
  <si>
    <t xml:space="preserve">   Repayable or callable later than 3 months</t>
  </si>
  <si>
    <t xml:space="preserve">   Total</t>
  </si>
  <si>
    <t>B.</t>
  </si>
  <si>
    <t>Restricted Licence Banks' liabilities</t>
  </si>
  <si>
    <t>to other Authorized Institutions</t>
  </si>
  <si>
    <t>C.</t>
  </si>
  <si>
    <t/>
  </si>
  <si>
    <t xml:space="preserve"> A.</t>
  </si>
  <si>
    <t xml:space="preserve"> Extended by Licensed Banks</t>
  </si>
  <si>
    <t xml:space="preserve">   To finance H.K.'s visible trade</t>
  </si>
  <si>
    <t xml:space="preserve">   To finance merchandising trade not touching H.K.</t>
  </si>
  <si>
    <t xml:space="preserve">   Other loans for use in H.K.</t>
  </si>
  <si>
    <t xml:space="preserve">   Other loans for use outside H.K.</t>
  </si>
  <si>
    <t xml:space="preserve">   Other loans where the place of use is not known</t>
  </si>
  <si>
    <t xml:space="preserve">   Total loans and advances</t>
  </si>
  <si>
    <t xml:space="preserve"> B.</t>
  </si>
  <si>
    <t xml:space="preserve"> Extended by Restricted Licence Banks</t>
  </si>
  <si>
    <t xml:space="preserve"> C.</t>
  </si>
  <si>
    <t xml:space="preserve"> Extended by Deposit-taking Companies</t>
  </si>
  <si>
    <t>(HK$ Mn)</t>
  </si>
  <si>
    <t>Unadjusted % change from</t>
  </si>
  <si>
    <t>Sectors</t>
  </si>
  <si>
    <t>earlier quarters to current quarter</t>
  </si>
  <si>
    <t>3 months</t>
  </si>
  <si>
    <t>6 months</t>
  </si>
  <si>
    <t>12 months</t>
  </si>
  <si>
    <t>Trade Financing</t>
  </si>
  <si>
    <t>Manufacturing</t>
  </si>
  <si>
    <t>Transport and transport equipment</t>
  </si>
  <si>
    <t>Building, construction, property</t>
  </si>
  <si>
    <t xml:space="preserve">   development and investment</t>
  </si>
  <si>
    <t>Wholesale and retail trade</t>
  </si>
  <si>
    <t>Financial concerns *</t>
  </si>
  <si>
    <t>Individuals:</t>
  </si>
  <si>
    <t xml:space="preserve">   to purchase flats in the Home</t>
  </si>
  <si>
    <t xml:space="preserve">   Ownership Scheme and Private</t>
  </si>
  <si>
    <t xml:space="preserve">   Sector Participation Scheme</t>
  </si>
  <si>
    <t xml:space="preserve">   to purchase other residential</t>
  </si>
  <si>
    <t xml:space="preserve">   property</t>
  </si>
  <si>
    <t xml:space="preserve">   other purposes</t>
  </si>
  <si>
    <t>Others</t>
  </si>
  <si>
    <t>#</t>
  </si>
  <si>
    <t>With the introduction of the new Return on Loans and Advances and Provisions (as revised from the Return on Loans and Advances</t>
  </si>
  <si>
    <t>for Use in Hong Kong) as from December 1994, a number of AIs have reclassified certain components.  As a result, the figures are not</t>
  </si>
  <si>
    <t>strictly comparable with those of previous quarters.   The percentage changes given above have been adjusted, so far  as possible, to</t>
  </si>
  <si>
    <t xml:space="preserve"> remove the reclassification effect and therefore cannot be calculated directly from the published figures.</t>
  </si>
  <si>
    <t>This excludes funds advanced to authorized institutions.</t>
  </si>
  <si>
    <t>TABLE 1B:  CURRENCY CIRCULATION AND MONEY SUPPLY IN HONG KONG</t>
  </si>
  <si>
    <t>TABLE 1C:  DEPOSITS  FROM  CUSTOMERS IN HONG KONG</t>
  </si>
  <si>
    <t>TABLE 1D: LOANS AND ADVANCES TO CUSTOMERS ANALYSED BY TYPE: HONG KONG</t>
  </si>
  <si>
    <t>TABLE 1E: HONG KONG MONEY MARKET</t>
  </si>
  <si>
    <t>Dec 1999</t>
  </si>
  <si>
    <t>#    Including those where place of use is unknown.</t>
  </si>
  <si>
    <t xml:space="preserve">  Notes and coins held by public</t>
  </si>
  <si>
    <t xml:space="preserve">  HK$ demand deposits</t>
  </si>
  <si>
    <t>Apr 2001</t>
  </si>
  <si>
    <t>Seasonally Adjusted HK$M1</t>
  </si>
  <si>
    <t>(As at end of Apr 2001)</t>
  </si>
  <si>
    <t>TABLE  1A  :  HONG KONG MONETARY  STATISTICS  -  Apr 2001</t>
  </si>
  <si>
    <t>Earlier months (% change to Apr 2001)</t>
  </si>
  <si>
    <t>Deposit-taking Companies' liabilities</t>
  </si>
</sst>
</file>

<file path=xl/styles.xml><?xml version="1.0" encoding="utf-8"?>
<styleSheet xmlns="http://schemas.openxmlformats.org/spreadsheetml/2006/main">
  <numFmts count="7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General_)"/>
    <numFmt numFmtId="185" formatCode="#,##0.0_);\(#,##0.0\)"/>
    <numFmt numFmtId="186" formatCode="0.0_)"/>
    <numFmt numFmtId="187" formatCode="0_)"/>
    <numFmt numFmtId="188" formatCode=";;;"/>
    <numFmt numFmtId="189" formatCode="0.00_)"/>
    <numFmt numFmtId="190" formatCode="0.000_)"/>
    <numFmt numFmtId="191" formatCode="_(* #,##0.0_);_(* \(#,##0.0\);_(* &quot;-&quot;??_);_(@_)"/>
    <numFmt numFmtId="192" formatCode="_(* #,##0_);_(* \(#,##0\);_(* &quot;-&quot;??_);_(@_)"/>
    <numFmt numFmtId="193" formatCode="#,##0.0"/>
    <numFmt numFmtId="194" formatCode="0.0"/>
    <numFmt numFmtId="195" formatCode="_(* #,##0.000_);_(* \(#,##0.000\);_(* &quot;-&quot;??_);_(@_)"/>
    <numFmt numFmtId="196" formatCode="_(* #,##0.0000_);_(* \(#,##0.0000\);_(* &quot;-&quot;??_);_(@_)"/>
    <numFmt numFmtId="197" formatCode="_(* #,##0.00000_);_(* \(#,##0.00000\);_(* &quot;-&quot;??_);_(@_)"/>
    <numFmt numFmtId="198" formatCode="0__"/>
    <numFmt numFmtId="199" formatCode="#,##0__"/>
    <numFmt numFmtId="200" formatCode="mmm\ yyyy"/>
    <numFmt numFmtId="201" formatCode="&quot;NT$&quot;#,##0;\-&quot;NT$&quot;#,##0"/>
    <numFmt numFmtId="202" formatCode="&quot;NT$&quot;#,##0;[Red]\-&quot;NT$&quot;#,##0"/>
    <numFmt numFmtId="203" formatCode="&quot;NT$&quot;#,##0.00;\-&quot;NT$&quot;#,##0.00"/>
    <numFmt numFmtId="204" formatCode="&quot;NT$&quot;#,##0.00;[Red]\-&quot;NT$&quot;#,##0.00"/>
    <numFmt numFmtId="205" formatCode="_-&quot;NT$&quot;* #,##0_-;\-&quot;NT$&quot;* #,##0_-;_-&quot;NT$&quot;* &quot;-&quot;_-;_-@_-"/>
    <numFmt numFmtId="206" formatCode="_-&quot;NT$&quot;* #,##0.00_-;\-&quot;NT$&quot;* #,##0.00_-;_-&quot;NT$&quot;* &quot;-&quot;??_-;_-@_-"/>
    <numFmt numFmtId="207" formatCode="&quot;NT$&quot;#,##0_);\(&quot;NT$&quot;#,##0\)"/>
    <numFmt numFmtId="208" formatCode="&quot;NT$&quot;#,##0_);[Red]\(&quot;NT$&quot;#,##0\)"/>
    <numFmt numFmtId="209" formatCode="&quot;NT$&quot;#,##0.00_);\(&quot;NT$&quot;#,##0.00\)"/>
    <numFmt numFmtId="210" formatCode="&quot;NT$&quot;#,##0.00_);[Red]\(&quot;NT$&quot;#,##0.00\)"/>
    <numFmt numFmtId="211" formatCode="_(&quot;NT$&quot;* #,##0_);_(&quot;NT$&quot;* \(#,##0\);_(&quot;NT$&quot;* &quot;-&quot;_);_(@_)"/>
    <numFmt numFmtId="212" formatCode="_(&quot;NT$&quot;* #,##0.00_);_(&quot;NT$&quot;* \(#,##0.00\);_(&quot;NT$&quot;* &quot;-&quot;??_);_(@_)"/>
    <numFmt numFmtId="213" formatCode="0.000"/>
    <numFmt numFmtId="214" formatCode="0.000E+00"/>
    <numFmt numFmtId="215" formatCode="0.00000"/>
    <numFmt numFmtId="216" formatCode="0.0000"/>
    <numFmt numFmtId="217" formatCode="0.000000000000000"/>
    <numFmt numFmtId="218" formatCode="0.00000000000000"/>
    <numFmt numFmtId="219" formatCode="0.0000000000000"/>
    <numFmt numFmtId="220" formatCode="0.0000000000000000"/>
    <numFmt numFmtId="221" formatCode="0.000000000000"/>
    <numFmt numFmtId="222" formatCode="0.00000000000"/>
    <numFmt numFmtId="223" formatCode="0.0000000000"/>
    <numFmt numFmtId="224" formatCode="0.000000000"/>
    <numFmt numFmtId="225" formatCode="0.00000000"/>
    <numFmt numFmtId="226" formatCode="0.0000000"/>
    <numFmt numFmtId="227" formatCode="0.000000"/>
    <numFmt numFmtId="228" formatCode="0.0%"/>
    <numFmt numFmtId="229" formatCode="_(* #,##0.0_____);_(* \(#,##0\);_(* &quot;-&quot;_);_(@_)"/>
    <numFmt numFmtId="230" formatCode="mmmmm"/>
    <numFmt numFmtId="231" formatCode="d\-mmm\-yy"/>
    <numFmt numFmtId="232" formatCode="mmmm\-yy"/>
    <numFmt numFmtId="233" formatCode="* #,##0;\(* \(#,##0\);_(* &quot;-&quot;??_);_(@_)"/>
  </numFmts>
  <fonts count="2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u val="single"/>
      <sz val="16"/>
      <name val="Times New Roman"/>
      <family val="1"/>
    </font>
    <font>
      <u val="single"/>
      <sz val="10"/>
      <name val="Arial"/>
      <family val="2"/>
    </font>
    <font>
      <b/>
      <u val="single"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u val="single"/>
      <sz val="12"/>
      <name val="Times New Roman"/>
      <family val="1"/>
    </font>
    <font>
      <sz val="11"/>
      <name val="Times New Roman"/>
      <family val="1"/>
    </font>
    <font>
      <u val="single"/>
      <sz val="11"/>
      <color indexed="10"/>
      <name val="Times New Roman"/>
      <family val="1"/>
    </font>
    <font>
      <u val="single"/>
      <sz val="11"/>
      <name val="Times New Roman"/>
      <family val="1"/>
    </font>
    <font>
      <sz val="11"/>
      <name val="Arial"/>
      <family val="2"/>
    </font>
    <font>
      <sz val="11"/>
      <color indexed="12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12"/>
      <name val="Arial"/>
      <family val="2"/>
    </font>
    <font>
      <b/>
      <sz val="11"/>
      <name val="Times New Roman"/>
      <family val="1"/>
    </font>
    <font>
      <u val="single"/>
      <sz val="11"/>
      <color indexed="8"/>
      <name val="Times New Roman"/>
      <family val="1"/>
    </font>
    <font>
      <b/>
      <u val="single"/>
      <sz val="11"/>
      <name val="Times New Roman"/>
      <family val="1"/>
    </font>
    <font>
      <sz val="9"/>
      <name val="新細明體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184" fontId="4" fillId="0" borderId="0" xfId="0" applyNumberFormat="1" applyFont="1" applyAlignment="1" applyProtection="1">
      <alignment horizontal="left"/>
      <protection/>
    </xf>
    <xf numFmtId="186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184" fontId="5" fillId="0" borderId="0" xfId="0" applyNumberFormat="1" applyFont="1" applyAlignment="1" applyProtection="1">
      <alignment horizontal="centerContinuous"/>
      <protection/>
    </xf>
    <xf numFmtId="0" fontId="0" fillId="0" borderId="0" xfId="0" applyAlignment="1">
      <alignment/>
    </xf>
    <xf numFmtId="184" fontId="0" fillId="0" borderId="0" xfId="0" applyNumberFormat="1" applyAlignment="1" applyProtection="1">
      <alignment horizontal="center"/>
      <protection/>
    </xf>
    <xf numFmtId="37" fontId="0" fillId="0" borderId="0" xfId="0" applyNumberFormat="1" applyAlignment="1">
      <alignment horizontal="center"/>
    </xf>
    <xf numFmtId="37" fontId="0" fillId="0" borderId="0" xfId="0" applyNumberFormat="1" applyAlignment="1" applyProtection="1">
      <alignment horizontal="left"/>
      <protection/>
    </xf>
    <xf numFmtId="184" fontId="0" fillId="0" borderId="0" xfId="0" applyNumberFormat="1" applyAlignment="1" applyProtection="1">
      <alignment horizontal="fill"/>
      <protection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84" fontId="7" fillId="0" borderId="0" xfId="0" applyNumberFormat="1" applyFont="1" applyAlignment="1" applyProtection="1">
      <alignment horizontal="centerContinuous"/>
      <protection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/>
    </xf>
    <xf numFmtId="184" fontId="6" fillId="0" borderId="0" xfId="0" applyNumberFormat="1" applyFont="1" applyAlignment="1" applyProtection="1" quotePrefix="1">
      <alignment horizontal="left"/>
      <protection/>
    </xf>
    <xf numFmtId="0" fontId="0" fillId="0" borderId="0" xfId="0" applyNumberFormat="1" applyAlignment="1">
      <alignment horizontal="center"/>
    </xf>
    <xf numFmtId="0" fontId="10" fillId="0" borderId="0" xfId="0" applyFont="1" applyAlignment="1" applyProtection="1">
      <alignment horizontal="centerContinuous"/>
      <protection/>
    </xf>
    <xf numFmtId="0" fontId="11" fillId="0" borderId="0" xfId="0" applyFont="1" applyAlignment="1">
      <alignment/>
    </xf>
    <xf numFmtId="0" fontId="13" fillId="0" borderId="0" xfId="0" applyFont="1" applyAlignment="1" applyProtection="1">
      <alignment horizontal="centerContinuous"/>
      <protection/>
    </xf>
    <xf numFmtId="0" fontId="14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 applyProtection="1">
      <alignment horizontal="right"/>
      <protection/>
    </xf>
    <xf numFmtId="0" fontId="13" fillId="0" borderId="0" xfId="0" applyFont="1" applyAlignment="1" applyProtection="1">
      <alignment horizontal="left"/>
      <protection/>
    </xf>
    <xf numFmtId="0" fontId="13" fillId="0" borderId="0" xfId="0" applyFont="1" applyAlignment="1">
      <alignment/>
    </xf>
    <xf numFmtId="0" fontId="11" fillId="0" borderId="0" xfId="0" applyFont="1" applyAlignment="1" applyProtection="1">
      <alignment horizontal="left"/>
      <protection/>
    </xf>
    <xf numFmtId="192" fontId="15" fillId="0" borderId="0" xfId="33" applyNumberFormat="1" applyFont="1" applyAlignment="1" applyProtection="1">
      <alignment/>
      <protection/>
    </xf>
    <xf numFmtId="191" fontId="15" fillId="0" borderId="0" xfId="33" applyNumberFormat="1" applyFont="1" applyAlignment="1" applyProtection="1">
      <alignment/>
      <protection/>
    </xf>
    <xf numFmtId="192" fontId="14" fillId="0" borderId="0" xfId="33" applyNumberFormat="1" applyFont="1" applyAlignment="1">
      <alignment/>
    </xf>
    <xf numFmtId="191" fontId="14" fillId="0" borderId="0" xfId="33" applyNumberFormat="1" applyFont="1" applyAlignment="1">
      <alignment/>
    </xf>
    <xf numFmtId="0" fontId="11" fillId="0" borderId="0" xfId="0" applyFont="1" applyAlignment="1" applyProtection="1" quotePrefix="1">
      <alignment horizontal="left"/>
      <protection/>
    </xf>
    <xf numFmtId="184" fontId="11" fillId="0" borderId="0" xfId="0" applyNumberFormat="1" applyFont="1" applyAlignment="1" applyProtection="1">
      <alignment horizontal="centerContinuous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184" fontId="11" fillId="0" borderId="0" xfId="0" applyNumberFormat="1" applyFont="1" applyAlignment="1" applyProtection="1">
      <alignment horizontal="right"/>
      <protection/>
    </xf>
    <xf numFmtId="184" fontId="13" fillId="0" borderId="0" xfId="0" applyNumberFormat="1" applyFont="1" applyAlignment="1" applyProtection="1">
      <alignment horizontal="right"/>
      <protection/>
    </xf>
    <xf numFmtId="184" fontId="11" fillId="0" borderId="0" xfId="0" applyNumberFormat="1" applyFont="1" applyAlignment="1" applyProtection="1">
      <alignment horizontal="left"/>
      <protection/>
    </xf>
    <xf numFmtId="37" fontId="11" fillId="0" borderId="0" xfId="0" applyNumberFormat="1" applyFont="1" applyAlignment="1" applyProtection="1">
      <alignment/>
      <protection/>
    </xf>
    <xf numFmtId="37" fontId="11" fillId="0" borderId="0" xfId="0" applyNumberFormat="1" applyFont="1" applyAlignment="1" applyProtection="1">
      <alignment horizontal="left"/>
      <protection/>
    </xf>
    <xf numFmtId="37" fontId="11" fillId="0" borderId="0" xfId="0" applyNumberFormat="1" applyFont="1" applyAlignment="1" applyProtection="1">
      <alignment horizontal="right"/>
      <protection/>
    </xf>
    <xf numFmtId="192" fontId="15" fillId="0" borderId="0" xfId="33" applyNumberFormat="1" applyFont="1" applyAlignment="1" applyProtection="1">
      <alignment horizontal="right"/>
      <protection/>
    </xf>
    <xf numFmtId="0" fontId="14" fillId="0" borderId="0" xfId="0" applyFont="1" applyAlignment="1">
      <alignment/>
    </xf>
    <xf numFmtId="192" fontId="17" fillId="0" borderId="0" xfId="33" applyNumberFormat="1" applyFont="1" applyAlignment="1" applyProtection="1">
      <alignment horizontal="right"/>
      <protection/>
    </xf>
    <xf numFmtId="192" fontId="18" fillId="0" borderId="0" xfId="33" applyNumberFormat="1" applyFont="1" applyAlignment="1">
      <alignment horizontal="right"/>
    </xf>
    <xf numFmtId="184" fontId="19" fillId="0" borderId="0" xfId="0" applyNumberFormat="1" applyFont="1" applyAlignment="1" applyProtection="1">
      <alignment horizontal="left"/>
      <protection/>
    </xf>
    <xf numFmtId="184" fontId="11" fillId="0" borderId="0" xfId="0" applyNumberFormat="1" applyFont="1" applyAlignment="1" applyProtection="1">
      <alignment/>
      <protection/>
    </xf>
    <xf numFmtId="37" fontId="11" fillId="0" borderId="0" xfId="0" applyNumberFormat="1" applyFont="1" applyAlignment="1" applyProtection="1">
      <alignment horizontal="centerContinuous"/>
      <protection/>
    </xf>
    <xf numFmtId="37" fontId="13" fillId="0" borderId="0" xfId="0" applyNumberFormat="1" applyFont="1" applyAlignment="1" applyProtection="1">
      <alignment horizontal="right"/>
      <protection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3" fontId="15" fillId="0" borderId="0" xfId="0" applyNumberFormat="1" applyFont="1" applyAlignment="1" applyProtection="1">
      <alignment horizontal="right"/>
      <protection/>
    </xf>
    <xf numFmtId="184" fontId="13" fillId="0" borderId="0" xfId="0" applyNumberFormat="1" applyFont="1" applyAlignment="1" applyProtection="1">
      <alignment horizontal="left"/>
      <protection/>
    </xf>
    <xf numFmtId="192" fontId="11" fillId="0" borderId="0" xfId="33" applyNumberFormat="1" applyFont="1" applyAlignment="1">
      <alignment/>
    </xf>
    <xf numFmtId="184" fontId="11" fillId="0" borderId="0" xfId="0" applyNumberFormat="1" applyFont="1" applyAlignment="1" applyProtection="1">
      <alignment horizontal="fill"/>
      <protection/>
    </xf>
    <xf numFmtId="37" fontId="7" fillId="0" borderId="0" xfId="0" applyNumberFormat="1" applyFont="1" applyAlignment="1" applyProtection="1">
      <alignment horizontal="centerContinuous"/>
      <protection/>
    </xf>
    <xf numFmtId="0" fontId="6" fillId="0" borderId="0" xfId="0" applyFont="1" applyAlignment="1">
      <alignment horizontal="right"/>
    </xf>
    <xf numFmtId="0" fontId="17" fillId="0" borderId="0" xfId="0" applyFont="1" applyAlignment="1" applyProtection="1" quotePrefix="1">
      <alignment horizontal="centerContinuous"/>
      <protection/>
    </xf>
    <xf numFmtId="0" fontId="20" fillId="0" borderId="0" xfId="0" applyFont="1" applyAlignment="1" applyProtection="1" quotePrefix="1">
      <alignment horizontal="centerContinuous"/>
      <protection/>
    </xf>
    <xf numFmtId="192" fontId="15" fillId="0" borderId="0" xfId="33" applyNumberFormat="1" applyFont="1" applyAlignment="1" applyProtection="1">
      <alignment horizontal="right"/>
      <protection locked="0"/>
    </xf>
    <xf numFmtId="194" fontId="11" fillId="0" borderId="0" xfId="33" applyNumberFormat="1" applyFont="1" applyAlignment="1" applyProtection="1">
      <alignment horizontal="right"/>
      <protection/>
    </xf>
    <xf numFmtId="194" fontId="11" fillId="0" borderId="0" xfId="33" applyNumberFormat="1" applyFont="1" applyAlignment="1" applyProtection="1">
      <alignment/>
      <protection/>
    </xf>
    <xf numFmtId="194" fontId="11" fillId="0" borderId="0" xfId="33" applyNumberFormat="1" applyFont="1" applyAlignment="1" applyProtection="1">
      <alignment horizontal="left"/>
      <protection/>
    </xf>
    <xf numFmtId="194" fontId="11" fillId="0" borderId="0" xfId="33" applyNumberFormat="1" applyFont="1" applyAlignment="1" applyProtection="1">
      <alignment/>
      <protection/>
    </xf>
    <xf numFmtId="192" fontId="11" fillId="0" borderId="0" xfId="33" applyNumberFormat="1" applyFont="1" applyAlignment="1">
      <alignment horizontal="right"/>
    </xf>
    <xf numFmtId="194" fontId="11" fillId="0" borderId="0" xfId="33" applyNumberFormat="1" applyFont="1" applyAlignment="1">
      <alignment horizontal="right"/>
    </xf>
    <xf numFmtId="194" fontId="11" fillId="0" borderId="0" xfId="33" applyNumberFormat="1" applyFont="1" applyAlignment="1">
      <alignment horizontal="left"/>
    </xf>
    <xf numFmtId="194" fontId="11" fillId="0" borderId="0" xfId="33" applyNumberFormat="1" applyFont="1" applyAlignment="1">
      <alignment/>
    </xf>
    <xf numFmtId="192" fontId="15" fillId="0" borderId="0" xfId="33" applyNumberFormat="1" applyFont="1" applyAlignment="1" applyProtection="1">
      <alignment/>
      <protection locked="0"/>
    </xf>
    <xf numFmtId="184" fontId="11" fillId="0" borderId="0" xfId="0" applyNumberFormat="1" applyFont="1" applyAlignment="1" applyProtection="1">
      <alignment/>
      <protection/>
    </xf>
    <xf numFmtId="184" fontId="13" fillId="0" borderId="0" xfId="0" applyNumberFormat="1" applyFont="1" applyAlignment="1" applyProtection="1">
      <alignment horizontal="centerContinuous"/>
      <protection/>
    </xf>
    <xf numFmtId="0" fontId="13" fillId="0" borderId="0" xfId="0" applyFont="1" applyAlignment="1">
      <alignment horizontal="centerContinuous"/>
    </xf>
    <xf numFmtId="186" fontId="11" fillId="0" borderId="0" xfId="0" applyNumberFormat="1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9" fillId="0" borderId="0" xfId="0" applyFont="1" applyAlignment="1">
      <alignment horizontal="centerContinuous"/>
    </xf>
    <xf numFmtId="0" fontId="4" fillId="0" borderId="0" xfId="0" applyFont="1" applyAlignment="1" applyProtection="1" quotePrefix="1">
      <alignment horizontal="left"/>
      <protection/>
    </xf>
    <xf numFmtId="184" fontId="12" fillId="0" borderId="0" xfId="0" applyNumberFormat="1" applyFont="1" applyAlignment="1" applyProtection="1" quotePrefix="1">
      <alignment horizontal="right"/>
      <protection/>
    </xf>
    <xf numFmtId="184" fontId="11" fillId="0" borderId="0" xfId="0" applyNumberFormat="1" applyFont="1" applyAlignment="1" applyProtection="1" quotePrefix="1">
      <alignment horizontal="left"/>
      <protection/>
    </xf>
    <xf numFmtId="194" fontId="15" fillId="0" borderId="0" xfId="33" applyNumberFormat="1" applyFont="1" applyAlignment="1" applyProtection="1">
      <alignment/>
      <protection/>
    </xf>
    <xf numFmtId="194" fontId="14" fillId="0" borderId="0" xfId="33" applyNumberFormat="1" applyFont="1" applyAlignment="1">
      <alignment/>
    </xf>
    <xf numFmtId="192" fontId="11" fillId="0" borderId="0" xfId="0" applyNumberFormat="1" applyFont="1" applyAlignment="1">
      <alignment/>
    </xf>
    <xf numFmtId="194" fontId="16" fillId="0" borderId="0" xfId="33" applyNumberFormat="1" applyFont="1" applyAlignment="1" applyProtection="1">
      <alignment/>
      <protection/>
    </xf>
    <xf numFmtId="200" fontId="20" fillId="0" borderId="0" xfId="0" applyNumberFormat="1" applyFont="1" applyAlignment="1" applyProtection="1" quotePrefix="1">
      <alignment horizontal="right"/>
      <protection/>
    </xf>
    <xf numFmtId="17" fontId="11" fillId="0" borderId="0" xfId="0" applyNumberFormat="1" applyFont="1" applyAlignment="1">
      <alignment/>
    </xf>
    <xf numFmtId="200" fontId="12" fillId="0" borderId="0" xfId="0" applyNumberFormat="1" applyFont="1" applyAlignment="1" applyProtection="1" quotePrefix="1">
      <alignment horizontal="right"/>
      <protection/>
    </xf>
    <xf numFmtId="184" fontId="21" fillId="0" borderId="0" xfId="0" applyNumberFormat="1" applyFont="1" applyAlignment="1" applyProtection="1">
      <alignment horizontal="centerContinuous"/>
      <protection/>
    </xf>
    <xf numFmtId="184" fontId="13" fillId="0" borderId="0" xfId="0" applyNumberFormat="1" applyFont="1" applyAlignment="1" applyProtection="1">
      <alignment/>
      <protection/>
    </xf>
  </cellXfs>
  <cellStyles count="24">
    <cellStyle name="Normal" xfId="0"/>
    <cellStyle name="Comma [0]_all" xfId="15"/>
    <cellStyle name="Comma [0]_all-jun" xfId="16"/>
    <cellStyle name="Comma [0]_all-reARIMA" xfId="17"/>
    <cellStyle name="Comma [0]_all-SF" xfId="18"/>
    <cellStyle name="Comma_all" xfId="19"/>
    <cellStyle name="Comma_all-jun" xfId="20"/>
    <cellStyle name="Comma_all-reARIMA" xfId="21"/>
    <cellStyle name="Comma_all-SF" xfId="22"/>
    <cellStyle name="Currency [0]_all" xfId="23"/>
    <cellStyle name="Currency [0]_all-jun" xfId="24"/>
    <cellStyle name="Currency [0]_all-reARIMA" xfId="25"/>
    <cellStyle name="Currency [0]_all-SF" xfId="26"/>
    <cellStyle name="Currency [0]_MS-OctAnnex1" xfId="27"/>
    <cellStyle name="Currency_all" xfId="28"/>
    <cellStyle name="Currency_all-jun" xfId="29"/>
    <cellStyle name="Currency_all-reARIMA" xfId="30"/>
    <cellStyle name="Currency_all-SF" xfId="31"/>
    <cellStyle name="Currency_MS-OctAnnex1" xfId="32"/>
    <cellStyle name="Comma" xfId="33"/>
    <cellStyle name="Comma [0]" xfId="34"/>
    <cellStyle name="Percent" xfId="35"/>
    <cellStyle name="Currency" xfId="36"/>
    <cellStyle name="Currency [0]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TAB\PRESS\XTABLE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TABLE2"/>
    </sheetNames>
    <sheetDataSet>
      <sheetData sheetId="0">
        <row r="2">
          <cell r="A2">
            <v>99522.166</v>
          </cell>
          <cell r="C2">
            <v>-4.22934</v>
          </cell>
          <cell r="E2">
            <v>-11.37115</v>
          </cell>
          <cell r="G2">
            <v>-10.72756</v>
          </cell>
        </row>
        <row r="3">
          <cell r="A3">
            <v>74279.606</v>
          </cell>
          <cell r="C3">
            <v>0.81012</v>
          </cell>
          <cell r="E3">
            <v>-1.53126</v>
          </cell>
          <cell r="G3">
            <v>-5.61194</v>
          </cell>
        </row>
        <row r="4">
          <cell r="A4">
            <v>100458.982</v>
          </cell>
          <cell r="C4">
            <v>-4.46641</v>
          </cell>
          <cell r="E4">
            <v>-5.90966</v>
          </cell>
          <cell r="G4">
            <v>-6.24096</v>
          </cell>
        </row>
        <row r="5">
          <cell r="A5">
            <v>407010.498</v>
          </cell>
          <cell r="C5">
            <v>2.17943</v>
          </cell>
          <cell r="E5">
            <v>3.1486</v>
          </cell>
          <cell r="G5">
            <v>4.158</v>
          </cell>
        </row>
        <row r="6">
          <cell r="A6">
            <v>116440.417</v>
          </cell>
          <cell r="C6">
            <v>-3.09153</v>
          </cell>
          <cell r="E6">
            <v>-8.75531</v>
          </cell>
          <cell r="G6">
            <v>-18.28201</v>
          </cell>
        </row>
        <row r="7">
          <cell r="A7">
            <v>166245.1</v>
          </cell>
          <cell r="C7">
            <v>-2.08002</v>
          </cell>
          <cell r="E7">
            <v>-10.37447</v>
          </cell>
          <cell r="G7">
            <v>-9.15288</v>
          </cell>
        </row>
        <row r="8">
          <cell r="A8">
            <v>98080.457</v>
          </cell>
          <cell r="C8">
            <v>8.34757</v>
          </cell>
          <cell r="E8">
            <v>16.16142</v>
          </cell>
          <cell r="G8">
            <v>17.59612</v>
          </cell>
        </row>
        <row r="9">
          <cell r="A9">
            <v>532614.821</v>
          </cell>
          <cell r="C9">
            <v>-0.58722</v>
          </cell>
          <cell r="E9">
            <v>-0.61492</v>
          </cell>
          <cell r="G9">
            <v>-0.05312</v>
          </cell>
        </row>
        <row r="10">
          <cell r="A10">
            <v>147226.463</v>
          </cell>
          <cell r="C10">
            <v>-0.63244</v>
          </cell>
          <cell r="E10">
            <v>-0.32179</v>
          </cell>
          <cell r="G10">
            <v>5.41947</v>
          </cell>
        </row>
        <row r="11">
          <cell r="A11">
            <v>205146.345</v>
          </cell>
          <cell r="C11">
            <v>-6.66831</v>
          </cell>
          <cell r="E11">
            <v>-10.74244</v>
          </cell>
          <cell r="G11">
            <v>24.00166</v>
          </cell>
        </row>
        <row r="12">
          <cell r="A12">
            <v>1947024.855</v>
          </cell>
          <cell r="C12">
            <v>-0.92828</v>
          </cell>
          <cell r="E12">
            <v>-2.61506</v>
          </cell>
          <cell r="G12">
            <v>0.69275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5"/>
  <sheetViews>
    <sheetView tabSelected="1" workbookViewId="0" topLeftCell="A1">
      <selection activeCell="B4" sqref="B4"/>
    </sheetView>
  </sheetViews>
  <sheetFormatPr defaultColWidth="7.8515625" defaultRowHeight="12.75"/>
  <cols>
    <col min="1" max="1" width="3.7109375" style="0" customWidth="1"/>
    <col min="2" max="2" width="45.7109375" style="0" customWidth="1"/>
    <col min="3" max="4" width="12.7109375" style="0" customWidth="1"/>
    <col min="5" max="5" width="1.7109375" style="16" customWidth="1"/>
    <col min="6" max="6" width="5.7109375" style="0" customWidth="1"/>
    <col min="7" max="7" width="1.7109375" style="15" customWidth="1"/>
    <col min="8" max="8" width="12.7109375" style="0" customWidth="1"/>
    <col min="9" max="9" width="1.7109375" style="16" customWidth="1"/>
    <col min="10" max="10" width="6.00390625" style="0" bestFit="1" customWidth="1"/>
    <col min="11" max="11" width="1.7109375" style="15" customWidth="1"/>
    <col min="12" max="12" width="12.7109375" style="0" customWidth="1"/>
    <col min="13" max="13" width="1.7109375" style="16" customWidth="1"/>
    <col min="14" max="14" width="5.8515625" style="0" customWidth="1"/>
    <col min="15" max="15" width="1.7109375" style="9" customWidth="1"/>
    <col min="16" max="16" width="1.7109375" style="0" customWidth="1"/>
  </cols>
  <sheetData>
    <row r="1" spans="1:16" ht="15">
      <c r="A1" s="23"/>
      <c r="B1" s="23"/>
      <c r="C1" s="23"/>
      <c r="D1" s="23"/>
      <c r="E1" s="39"/>
      <c r="F1" s="23"/>
      <c r="G1" s="38"/>
      <c r="H1" s="23"/>
      <c r="I1" s="39"/>
      <c r="J1" s="23"/>
      <c r="K1" s="38"/>
      <c r="L1" s="23"/>
      <c r="M1" s="39"/>
      <c r="N1" s="23"/>
      <c r="O1" s="37"/>
      <c r="P1" s="14"/>
    </row>
    <row r="2" spans="1:16" ht="20.25">
      <c r="A2" s="8" t="s">
        <v>150</v>
      </c>
      <c r="B2" s="76"/>
      <c r="C2" s="76"/>
      <c r="D2" s="26"/>
      <c r="E2" s="76"/>
      <c r="F2" s="76"/>
      <c r="G2" s="76"/>
      <c r="H2" s="76"/>
      <c r="I2" s="26"/>
      <c r="J2" s="26"/>
      <c r="K2" s="26"/>
      <c r="L2" s="26"/>
      <c r="M2" s="26"/>
      <c r="N2" s="26"/>
      <c r="O2" s="37"/>
      <c r="P2" s="14"/>
    </row>
    <row r="3" spans="1:16" ht="15">
      <c r="A3" s="23"/>
      <c r="B3" s="23"/>
      <c r="C3" s="23"/>
      <c r="D3" s="23"/>
      <c r="E3" s="39"/>
      <c r="F3" s="23"/>
      <c r="G3" s="38"/>
      <c r="H3" s="23"/>
      <c r="I3" s="39"/>
      <c r="J3" s="23"/>
      <c r="K3" s="38"/>
      <c r="L3" s="23"/>
      <c r="M3" s="39"/>
      <c r="N3" s="23"/>
      <c r="O3" s="37"/>
      <c r="P3" s="14"/>
    </row>
    <row r="4" spans="1:16" ht="15">
      <c r="A4" s="23"/>
      <c r="B4" s="23"/>
      <c r="C4" s="23"/>
      <c r="D4" s="23"/>
      <c r="E4" s="39"/>
      <c r="F4" s="23"/>
      <c r="G4" s="38"/>
      <c r="H4" s="23"/>
      <c r="I4" s="39"/>
      <c r="J4" s="23"/>
      <c r="K4" s="38"/>
      <c r="L4" s="23"/>
      <c r="M4" s="39"/>
      <c r="N4" s="23"/>
      <c r="O4" s="37"/>
      <c r="P4" s="14"/>
    </row>
    <row r="5" spans="1:16" ht="15">
      <c r="A5" s="23"/>
      <c r="B5" s="23"/>
      <c r="C5" s="23"/>
      <c r="D5" s="23"/>
      <c r="E5" s="39"/>
      <c r="F5" s="23"/>
      <c r="G5" s="38"/>
      <c r="H5" s="23"/>
      <c r="I5" s="39"/>
      <c r="J5" s="23"/>
      <c r="K5" s="38"/>
      <c r="L5" s="23"/>
      <c r="M5" s="39"/>
      <c r="N5" s="23"/>
      <c r="O5" s="37"/>
      <c r="P5" s="14"/>
    </row>
    <row r="6" spans="1:16" ht="15">
      <c r="A6" s="23"/>
      <c r="B6" s="23"/>
      <c r="C6" s="23"/>
      <c r="D6" s="23"/>
      <c r="E6" s="39"/>
      <c r="F6" s="23"/>
      <c r="G6" s="38"/>
      <c r="H6" s="23"/>
      <c r="I6" s="39"/>
      <c r="J6" s="23"/>
      <c r="K6" s="38"/>
      <c r="L6" s="23"/>
      <c r="M6" s="39"/>
      <c r="N6" s="40" t="s">
        <v>0</v>
      </c>
      <c r="O6" s="37"/>
      <c r="P6" s="14"/>
    </row>
    <row r="7" spans="1:16" ht="15">
      <c r="A7" s="23"/>
      <c r="B7" s="23"/>
      <c r="C7" s="83" t="s">
        <v>147</v>
      </c>
      <c r="D7" s="75" t="s">
        <v>151</v>
      </c>
      <c r="E7" s="26"/>
      <c r="F7" s="26"/>
      <c r="G7" s="76"/>
      <c r="H7" s="76"/>
      <c r="I7" s="76"/>
      <c r="J7" s="76"/>
      <c r="K7" s="76"/>
      <c r="L7" s="26"/>
      <c r="M7" s="26"/>
      <c r="N7" s="26"/>
      <c r="O7" s="37"/>
      <c r="P7" s="14"/>
    </row>
    <row r="8" spans="1:16" ht="15">
      <c r="A8" s="23"/>
      <c r="B8" s="23"/>
      <c r="C8" s="90"/>
      <c r="D8" s="23"/>
      <c r="E8" s="39"/>
      <c r="F8" s="23"/>
      <c r="G8" s="38"/>
      <c r="H8" s="23"/>
      <c r="I8" s="39"/>
      <c r="J8" s="23"/>
      <c r="K8" s="38"/>
      <c r="L8" s="23"/>
      <c r="M8" s="39"/>
      <c r="N8" s="23"/>
      <c r="O8" s="37"/>
      <c r="P8" s="14"/>
    </row>
    <row r="9" spans="1:16" ht="15">
      <c r="A9" s="23"/>
      <c r="B9" s="23"/>
      <c r="C9" s="90"/>
      <c r="D9" s="89">
        <v>36981</v>
      </c>
      <c r="E9" s="55"/>
      <c r="F9" s="29"/>
      <c r="G9" s="54"/>
      <c r="H9" s="89">
        <v>36922</v>
      </c>
      <c r="I9" s="55"/>
      <c r="J9" s="29"/>
      <c r="K9" s="54"/>
      <c r="L9" s="89">
        <v>36646</v>
      </c>
      <c r="M9" s="39"/>
      <c r="N9" s="23"/>
      <c r="O9" s="37"/>
      <c r="P9" s="3"/>
    </row>
    <row r="10" spans="1:16" ht="15">
      <c r="A10" s="57" t="s">
        <v>2</v>
      </c>
      <c r="B10" s="23"/>
      <c r="C10" s="90"/>
      <c r="D10" s="23"/>
      <c r="E10" s="39"/>
      <c r="F10" s="90"/>
      <c r="G10" s="38"/>
      <c r="H10" s="90"/>
      <c r="I10" s="39"/>
      <c r="J10" s="23"/>
      <c r="K10" s="38"/>
      <c r="L10" s="23"/>
      <c r="M10" s="39"/>
      <c r="N10" s="23"/>
      <c r="O10" s="37"/>
      <c r="P10" s="3"/>
    </row>
    <row r="11" spans="1:16" ht="15">
      <c r="A11" s="23"/>
      <c r="B11" s="23"/>
      <c r="C11" s="23"/>
      <c r="D11" s="23"/>
      <c r="E11" s="39"/>
      <c r="F11" s="23"/>
      <c r="G11" s="38"/>
      <c r="H11" s="23"/>
      <c r="I11" s="39"/>
      <c r="J11" s="23"/>
      <c r="K11" s="38"/>
      <c r="L11" s="23"/>
      <c r="M11" s="39"/>
      <c r="N11" s="23"/>
      <c r="O11" s="37"/>
      <c r="P11" s="3"/>
    </row>
    <row r="12" spans="1:16" ht="15">
      <c r="A12" s="42" t="s">
        <v>3</v>
      </c>
      <c r="B12" s="42"/>
      <c r="C12" s="64">
        <v>197841</v>
      </c>
      <c r="D12" s="64">
        <v>198653</v>
      </c>
      <c r="E12" s="65" t="s">
        <v>4</v>
      </c>
      <c r="F12" s="66">
        <v>-0.4087529511258339</v>
      </c>
      <c r="G12" s="67" t="s">
        <v>5</v>
      </c>
      <c r="H12" s="64">
        <v>216258</v>
      </c>
      <c r="I12" s="65" t="s">
        <v>4</v>
      </c>
      <c r="J12" s="66">
        <v>-8.516216741114775</v>
      </c>
      <c r="K12" s="67" t="s">
        <v>5</v>
      </c>
      <c r="L12" s="64">
        <v>192271</v>
      </c>
      <c r="M12" s="65" t="s">
        <v>4</v>
      </c>
      <c r="N12" s="66">
        <v>2.8969527385825273</v>
      </c>
      <c r="O12" s="68" t="s">
        <v>5</v>
      </c>
      <c r="P12" s="5"/>
    </row>
    <row r="13" spans="1:16" ht="15">
      <c r="A13" s="42" t="s">
        <v>6</v>
      </c>
      <c r="B13" s="42"/>
      <c r="C13" s="64">
        <v>26554</v>
      </c>
      <c r="D13" s="64">
        <v>26922</v>
      </c>
      <c r="E13" s="65" t="s">
        <v>4</v>
      </c>
      <c r="F13" s="66">
        <v>-1.3669118193299141</v>
      </c>
      <c r="G13" s="67" t="s">
        <v>5</v>
      </c>
      <c r="H13" s="64">
        <v>28117</v>
      </c>
      <c r="I13" s="65" t="s">
        <v>4</v>
      </c>
      <c r="J13" s="66">
        <v>-5.55891453569015</v>
      </c>
      <c r="K13" s="67" t="s">
        <v>5</v>
      </c>
      <c r="L13" s="64">
        <v>24820</v>
      </c>
      <c r="M13" s="65" t="s">
        <v>4</v>
      </c>
      <c r="N13" s="66">
        <v>6.986301369863028</v>
      </c>
      <c r="O13" s="68" t="s">
        <v>5</v>
      </c>
      <c r="P13" s="5"/>
    </row>
    <row r="14" spans="1:16" ht="15">
      <c r="A14" s="42" t="s">
        <v>7</v>
      </c>
      <c r="B14" s="42"/>
      <c r="C14" s="64">
        <v>224395</v>
      </c>
      <c r="D14" s="64">
        <v>225575</v>
      </c>
      <c r="E14" s="65" t="s">
        <v>4</v>
      </c>
      <c r="F14" s="66">
        <v>-0.5231076138756521</v>
      </c>
      <c r="G14" s="67" t="s">
        <v>5</v>
      </c>
      <c r="H14" s="64">
        <v>244375</v>
      </c>
      <c r="I14" s="65" t="s">
        <v>4</v>
      </c>
      <c r="J14" s="66">
        <v>-8.175959079283885</v>
      </c>
      <c r="K14" s="67" t="s">
        <v>5</v>
      </c>
      <c r="L14" s="64">
        <v>217091</v>
      </c>
      <c r="M14" s="65" t="s">
        <v>4</v>
      </c>
      <c r="N14" s="66">
        <v>3.3644877033133724</v>
      </c>
      <c r="O14" s="68" t="s">
        <v>5</v>
      </c>
      <c r="P14" s="10"/>
    </row>
    <row r="15" spans="1:16" ht="15">
      <c r="A15" s="42" t="s">
        <v>8</v>
      </c>
      <c r="B15" s="23"/>
      <c r="C15" s="64">
        <v>1973902</v>
      </c>
      <c r="D15" s="64">
        <v>1975541</v>
      </c>
      <c r="E15" s="65" t="s">
        <v>4</v>
      </c>
      <c r="F15" s="66">
        <v>-0.08296461576854597</v>
      </c>
      <c r="G15" s="67" t="s">
        <v>5</v>
      </c>
      <c r="H15" s="64">
        <v>1997155</v>
      </c>
      <c r="I15" s="65" t="s">
        <v>4</v>
      </c>
      <c r="J15" s="66">
        <v>-1.1643062256059267</v>
      </c>
      <c r="K15" s="67" t="s">
        <v>5</v>
      </c>
      <c r="L15" s="64">
        <v>1880465</v>
      </c>
      <c r="M15" s="65" t="s">
        <v>4</v>
      </c>
      <c r="N15" s="66">
        <v>4.968824200397236</v>
      </c>
      <c r="O15" s="68" t="s">
        <v>5</v>
      </c>
      <c r="P15" s="5"/>
    </row>
    <row r="16" spans="1:16" ht="15">
      <c r="A16" s="42" t="s">
        <v>9</v>
      </c>
      <c r="B16" s="23"/>
      <c r="C16" s="64">
        <v>1560039</v>
      </c>
      <c r="D16" s="64">
        <v>1532212</v>
      </c>
      <c r="E16" s="65" t="s">
        <v>4</v>
      </c>
      <c r="F16" s="66">
        <v>1.8161324934147416</v>
      </c>
      <c r="G16" s="67" t="s">
        <v>5</v>
      </c>
      <c r="H16" s="64">
        <v>1579942</v>
      </c>
      <c r="I16" s="65" t="s">
        <v>4</v>
      </c>
      <c r="J16" s="66">
        <v>-1.259729787549162</v>
      </c>
      <c r="K16" s="67" t="s">
        <v>5</v>
      </c>
      <c r="L16" s="64">
        <v>1459745</v>
      </c>
      <c r="M16" s="65" t="s">
        <v>4</v>
      </c>
      <c r="N16" s="66">
        <v>6.87065206594302</v>
      </c>
      <c r="O16" s="68" t="s">
        <v>5</v>
      </c>
      <c r="P16" s="5"/>
    </row>
    <row r="17" spans="1:16" ht="15">
      <c r="A17" s="42" t="s">
        <v>7</v>
      </c>
      <c r="B17" s="23"/>
      <c r="C17" s="64">
        <v>3533942</v>
      </c>
      <c r="D17" s="64">
        <v>3507753</v>
      </c>
      <c r="E17" s="65" t="s">
        <v>4</v>
      </c>
      <c r="F17" s="66">
        <v>0.7466033098681777</v>
      </c>
      <c r="G17" s="67" t="s">
        <v>5</v>
      </c>
      <c r="H17" s="64">
        <v>3577097</v>
      </c>
      <c r="I17" s="65" t="s">
        <v>4</v>
      </c>
      <c r="J17" s="66">
        <v>-1.2064252101634452</v>
      </c>
      <c r="K17" s="67" t="s">
        <v>5</v>
      </c>
      <c r="L17" s="64">
        <v>3340210</v>
      </c>
      <c r="M17" s="65" t="s">
        <v>4</v>
      </c>
      <c r="N17" s="66">
        <v>5.79999461111727</v>
      </c>
      <c r="O17" s="68" t="s">
        <v>5</v>
      </c>
      <c r="P17" s="5"/>
    </row>
    <row r="18" spans="1:16" ht="15">
      <c r="A18" s="42" t="s">
        <v>10</v>
      </c>
      <c r="B18" s="23"/>
      <c r="C18" s="64">
        <v>1987004</v>
      </c>
      <c r="D18" s="64">
        <v>1989835</v>
      </c>
      <c r="E18" s="65" t="s">
        <v>4</v>
      </c>
      <c r="F18" s="66">
        <v>-0.14227310304623586</v>
      </c>
      <c r="G18" s="67" t="s">
        <v>5</v>
      </c>
      <c r="H18" s="64">
        <v>2010695</v>
      </c>
      <c r="I18" s="65" t="s">
        <v>4</v>
      </c>
      <c r="J18" s="66">
        <v>-1.1782493118051178</v>
      </c>
      <c r="K18" s="67" t="s">
        <v>5</v>
      </c>
      <c r="L18" s="64">
        <v>1892639</v>
      </c>
      <c r="M18" s="65" t="s">
        <v>4</v>
      </c>
      <c r="N18" s="66">
        <v>4.985895355638334</v>
      </c>
      <c r="O18" s="68" t="s">
        <v>5</v>
      </c>
      <c r="P18" s="5"/>
    </row>
    <row r="19" spans="1:16" ht="15">
      <c r="A19" s="42" t="s">
        <v>9</v>
      </c>
      <c r="B19" s="23"/>
      <c r="C19" s="64">
        <v>1590496</v>
      </c>
      <c r="D19" s="64">
        <v>1562765</v>
      </c>
      <c r="E19" s="65" t="s">
        <v>4</v>
      </c>
      <c r="F19" s="66">
        <v>1.774483047675119</v>
      </c>
      <c r="G19" s="67" t="s">
        <v>5</v>
      </c>
      <c r="H19" s="64">
        <v>1609070</v>
      </c>
      <c r="I19" s="65" t="s">
        <v>4</v>
      </c>
      <c r="J19" s="66">
        <v>-1.1543313839671328</v>
      </c>
      <c r="K19" s="67" t="s">
        <v>5</v>
      </c>
      <c r="L19" s="64">
        <v>1491013</v>
      </c>
      <c r="M19" s="65" t="s">
        <v>4</v>
      </c>
      <c r="N19" s="66">
        <v>6.672175225836384</v>
      </c>
      <c r="O19" s="68" t="s">
        <v>5</v>
      </c>
      <c r="P19" s="5"/>
    </row>
    <row r="20" spans="1:16" ht="15">
      <c r="A20" s="42" t="s">
        <v>7</v>
      </c>
      <c r="B20" s="23"/>
      <c r="C20" s="64">
        <v>3577500</v>
      </c>
      <c r="D20" s="64">
        <v>3552600</v>
      </c>
      <c r="E20" s="65" t="s">
        <v>4</v>
      </c>
      <c r="F20" s="66">
        <v>0.7008951190677237</v>
      </c>
      <c r="G20" s="67" t="s">
        <v>5</v>
      </c>
      <c r="H20" s="64">
        <v>3619766</v>
      </c>
      <c r="I20" s="65" t="s">
        <v>4</v>
      </c>
      <c r="J20" s="66">
        <v>-1.1676445383486111</v>
      </c>
      <c r="K20" s="67" t="s">
        <v>5</v>
      </c>
      <c r="L20" s="64">
        <v>3383652</v>
      </c>
      <c r="M20" s="65" t="s">
        <v>4</v>
      </c>
      <c r="N20" s="66">
        <v>5.728957942483447</v>
      </c>
      <c r="O20" s="68" t="s">
        <v>5</v>
      </c>
      <c r="P20" s="5"/>
    </row>
    <row r="21" spans="1:16" ht="15">
      <c r="A21" s="23"/>
      <c r="B21" s="23"/>
      <c r="C21" s="69"/>
      <c r="D21" s="69"/>
      <c r="E21" s="70"/>
      <c r="F21" s="66"/>
      <c r="G21" s="71"/>
      <c r="H21" s="69"/>
      <c r="I21" s="70"/>
      <c r="J21" s="66"/>
      <c r="K21" s="71"/>
      <c r="L21" s="69"/>
      <c r="M21" s="70"/>
      <c r="N21" s="66"/>
      <c r="O21" s="72"/>
      <c r="P21" s="3"/>
    </row>
    <row r="22" spans="1:16" ht="15">
      <c r="A22" s="42" t="s">
        <v>11</v>
      </c>
      <c r="B22" s="23"/>
      <c r="C22" s="64">
        <v>107736</v>
      </c>
      <c r="D22" s="64">
        <v>104566</v>
      </c>
      <c r="E22" s="65" t="s">
        <v>4</v>
      </c>
      <c r="F22" s="66">
        <v>3.0315781420347037</v>
      </c>
      <c r="G22" s="67" t="s">
        <v>5</v>
      </c>
      <c r="H22" s="64">
        <v>116858</v>
      </c>
      <c r="I22" s="65" t="s">
        <v>4</v>
      </c>
      <c r="J22" s="66">
        <v>-7.806055212308962</v>
      </c>
      <c r="K22" s="67" t="s">
        <v>5</v>
      </c>
      <c r="L22" s="64">
        <v>104258</v>
      </c>
      <c r="M22" s="65" t="s">
        <v>4</v>
      </c>
      <c r="N22" s="66">
        <v>3.3359550346256412</v>
      </c>
      <c r="O22" s="68" t="s">
        <v>5</v>
      </c>
      <c r="P22" s="5"/>
    </row>
    <row r="23" spans="1:16" ht="15">
      <c r="A23" s="42" t="s">
        <v>12</v>
      </c>
      <c r="B23" s="23"/>
      <c r="C23" s="64">
        <v>94132.559</v>
      </c>
      <c r="D23" s="64">
        <v>93256.557</v>
      </c>
      <c r="E23" s="65" t="s">
        <v>4</v>
      </c>
      <c r="F23" s="66">
        <v>0.9393462810341617</v>
      </c>
      <c r="G23" s="67" t="s">
        <v>5</v>
      </c>
      <c r="H23" s="64">
        <v>104154.542</v>
      </c>
      <c r="I23" s="65" t="s">
        <v>4</v>
      </c>
      <c r="J23" s="66">
        <v>-9.622223676044783</v>
      </c>
      <c r="K23" s="67" t="s">
        <v>5</v>
      </c>
      <c r="L23" s="64">
        <v>91654.96</v>
      </c>
      <c r="M23" s="65" t="s">
        <v>4</v>
      </c>
      <c r="N23" s="66">
        <v>2.7031804934506454</v>
      </c>
      <c r="O23" s="68" t="s">
        <v>5</v>
      </c>
      <c r="P23" s="5"/>
    </row>
    <row r="24" spans="1:16" ht="15">
      <c r="A24" s="42"/>
      <c r="B24" s="23"/>
      <c r="C24" s="64"/>
      <c r="D24" s="64"/>
      <c r="E24" s="65"/>
      <c r="F24" s="66"/>
      <c r="G24" s="67"/>
      <c r="H24" s="64"/>
      <c r="I24" s="65"/>
      <c r="J24" s="66"/>
      <c r="K24" s="67"/>
      <c r="L24" s="64"/>
      <c r="M24" s="65"/>
      <c r="N24" s="66"/>
      <c r="O24" s="68"/>
      <c r="P24" s="5"/>
    </row>
    <row r="25" spans="1:16" ht="15">
      <c r="A25" s="93" t="s">
        <v>148</v>
      </c>
      <c r="B25" s="23"/>
      <c r="C25" s="64"/>
      <c r="D25" s="64"/>
      <c r="E25" s="65"/>
      <c r="F25" s="66"/>
      <c r="G25" s="67"/>
      <c r="H25" s="64"/>
      <c r="I25" s="65"/>
      <c r="J25" s="66"/>
      <c r="K25" s="67"/>
      <c r="L25" s="64"/>
      <c r="M25" s="65"/>
      <c r="N25" s="66"/>
      <c r="O25" s="68"/>
      <c r="P25" s="5"/>
    </row>
    <row r="26" spans="1:16" ht="15">
      <c r="A26" s="51"/>
      <c r="B26" s="23"/>
      <c r="C26" s="64"/>
      <c r="D26" s="64"/>
      <c r="E26" s="65"/>
      <c r="F26" s="66"/>
      <c r="G26" s="67"/>
      <c r="H26" s="64"/>
      <c r="I26" s="65"/>
      <c r="J26" s="66"/>
      <c r="K26" s="67"/>
      <c r="L26" s="64"/>
      <c r="M26" s="65"/>
      <c r="N26" s="66"/>
      <c r="O26" s="68"/>
      <c r="P26" s="5"/>
    </row>
    <row r="27" spans="1:16" ht="15">
      <c r="A27" s="51" t="s">
        <v>3</v>
      </c>
      <c r="B27" s="23"/>
      <c r="C27" s="64">
        <v>197396.4408818942</v>
      </c>
      <c r="D27" s="64">
        <v>192552.08580751374</v>
      </c>
      <c r="E27" s="65" t="s">
        <v>4</v>
      </c>
      <c r="F27" s="66">
        <v>2.515867358208297</v>
      </c>
      <c r="G27" s="67" t="s">
        <v>5</v>
      </c>
      <c r="H27" s="64">
        <v>198730.51646228426</v>
      </c>
      <c r="I27" s="65" t="s">
        <v>4</v>
      </c>
      <c r="J27" s="66">
        <v>-0.671298804098484</v>
      </c>
      <c r="K27" s="67" t="s">
        <v>5</v>
      </c>
      <c r="L27" s="64">
        <v>191748.8025437384</v>
      </c>
      <c r="M27" s="65" t="s">
        <v>4</v>
      </c>
      <c r="N27" s="66">
        <v>2.945331737791463</v>
      </c>
      <c r="O27" s="67" t="s">
        <v>5</v>
      </c>
      <c r="P27" s="5"/>
    </row>
    <row r="28" spans="1:16" ht="15">
      <c r="A28" s="42" t="s">
        <v>145</v>
      </c>
      <c r="B28" s="23"/>
      <c r="C28" s="64">
        <v>93155.66337799192</v>
      </c>
      <c r="D28" s="64">
        <v>89292.6374673662</v>
      </c>
      <c r="E28" s="65" t="s">
        <v>4</v>
      </c>
      <c r="F28" s="66">
        <v>4.3262535637807105</v>
      </c>
      <c r="G28" s="67" t="s">
        <v>5</v>
      </c>
      <c r="H28" s="64">
        <v>89731.12425866167</v>
      </c>
      <c r="I28" s="65" t="s">
        <v>4</v>
      </c>
      <c r="J28" s="66">
        <v>3.8164451271763653</v>
      </c>
      <c r="K28" s="67" t="s">
        <v>5</v>
      </c>
      <c r="L28" s="64">
        <v>90746.6670864414</v>
      </c>
      <c r="M28" s="65" t="s">
        <v>4</v>
      </c>
      <c r="N28" s="66">
        <v>2.654638863216661</v>
      </c>
      <c r="O28" s="67" t="s">
        <v>5</v>
      </c>
      <c r="P28" s="5"/>
    </row>
    <row r="29" spans="1:16" ht="15">
      <c r="A29" s="42" t="s">
        <v>146</v>
      </c>
      <c r="B29" s="23"/>
      <c r="C29" s="64">
        <v>104240.77750390227</v>
      </c>
      <c r="D29" s="64">
        <v>103259.44834014752</v>
      </c>
      <c r="E29" s="70" t="s">
        <v>4</v>
      </c>
      <c r="F29" s="66">
        <v>0.9503529018692234</v>
      </c>
      <c r="G29" s="71" t="s">
        <v>5</v>
      </c>
      <c r="H29" s="64">
        <v>108999.3922036226</v>
      </c>
      <c r="I29" s="70" t="s">
        <v>4</v>
      </c>
      <c r="J29" s="66">
        <v>-4.365725903159827</v>
      </c>
      <c r="K29" s="71" t="s">
        <v>5</v>
      </c>
      <c r="L29" s="64">
        <v>101002.135457297</v>
      </c>
      <c r="M29" s="70" t="s">
        <v>4</v>
      </c>
      <c r="N29" s="66">
        <v>3.206508488104731</v>
      </c>
      <c r="O29" s="71" t="s">
        <v>5</v>
      </c>
      <c r="P29" s="3"/>
    </row>
    <row r="30" spans="1:16" ht="15">
      <c r="A30" s="42"/>
      <c r="B30" s="23"/>
      <c r="C30" s="64"/>
      <c r="D30" s="64"/>
      <c r="E30" s="70"/>
      <c r="F30" s="66"/>
      <c r="G30" s="71"/>
      <c r="H30" s="64"/>
      <c r="I30" s="70"/>
      <c r="J30" s="66"/>
      <c r="K30" s="71"/>
      <c r="L30" s="64"/>
      <c r="M30" s="70"/>
      <c r="N30" s="66"/>
      <c r="O30" s="72"/>
      <c r="P30" s="3"/>
    </row>
    <row r="31" spans="1:16" ht="15">
      <c r="A31" s="23"/>
      <c r="B31" s="23"/>
      <c r="C31" s="64"/>
      <c r="D31" s="64"/>
      <c r="E31" s="70"/>
      <c r="F31" s="66"/>
      <c r="G31" s="71"/>
      <c r="H31" s="64"/>
      <c r="I31" s="70"/>
      <c r="J31" s="66"/>
      <c r="K31" s="71"/>
      <c r="L31" s="64"/>
      <c r="M31" s="70"/>
      <c r="N31" s="66"/>
      <c r="O31" s="72"/>
      <c r="P31" s="3"/>
    </row>
    <row r="32" spans="1:16" ht="15">
      <c r="A32" s="57" t="s">
        <v>13</v>
      </c>
      <c r="B32" s="23"/>
      <c r="C32" s="64"/>
      <c r="D32" s="64"/>
      <c r="E32" s="70"/>
      <c r="F32" s="66"/>
      <c r="G32" s="71"/>
      <c r="H32" s="64"/>
      <c r="I32" s="70"/>
      <c r="J32" s="66"/>
      <c r="K32" s="71"/>
      <c r="L32" s="64"/>
      <c r="M32" s="70"/>
      <c r="N32" s="66"/>
      <c r="O32" s="72"/>
      <c r="P32" s="3"/>
    </row>
    <row r="33" spans="1:16" ht="15">
      <c r="A33" s="23"/>
      <c r="B33" s="23"/>
      <c r="C33" s="64"/>
      <c r="D33" s="64"/>
      <c r="E33" s="70"/>
      <c r="F33" s="66"/>
      <c r="G33" s="71"/>
      <c r="H33" s="64"/>
      <c r="I33" s="70"/>
      <c r="J33" s="66"/>
      <c r="K33" s="71"/>
      <c r="L33" s="64"/>
      <c r="M33" s="70"/>
      <c r="N33" s="66"/>
      <c r="O33" s="72"/>
      <c r="P33" s="3"/>
    </row>
    <row r="34" spans="1:16" ht="15">
      <c r="A34" s="42" t="s">
        <v>14</v>
      </c>
      <c r="B34" s="23"/>
      <c r="C34" s="64">
        <v>130263</v>
      </c>
      <c r="D34" s="64">
        <v>132319</v>
      </c>
      <c r="E34" s="65" t="s">
        <v>4</v>
      </c>
      <c r="F34" s="66">
        <v>-1.5538206909060648</v>
      </c>
      <c r="G34" s="67" t="s">
        <v>5</v>
      </c>
      <c r="H34" s="64">
        <v>140220</v>
      </c>
      <c r="I34" s="65" t="s">
        <v>4</v>
      </c>
      <c r="J34" s="66">
        <v>-7.100984167736414</v>
      </c>
      <c r="K34" s="67" t="s">
        <v>5</v>
      </c>
      <c r="L34" s="64">
        <v>125436</v>
      </c>
      <c r="M34" s="65" t="s">
        <v>4</v>
      </c>
      <c r="N34" s="66">
        <v>3.8481775566823018</v>
      </c>
      <c r="O34" s="68" t="s">
        <v>5</v>
      </c>
      <c r="P34" s="5"/>
    </row>
    <row r="35" spans="1:16" ht="15">
      <c r="A35" s="42" t="s">
        <v>15</v>
      </c>
      <c r="B35" s="23"/>
      <c r="C35" s="64">
        <v>715466</v>
      </c>
      <c r="D35" s="64">
        <v>701533</v>
      </c>
      <c r="E35" s="65" t="s">
        <v>4</v>
      </c>
      <c r="F35" s="66">
        <v>1.9860790582909118</v>
      </c>
      <c r="G35" s="67" t="s">
        <v>5</v>
      </c>
      <c r="H35" s="64">
        <v>706803</v>
      </c>
      <c r="I35" s="65" t="s">
        <v>4</v>
      </c>
      <c r="J35" s="66">
        <v>1.2256597665827798</v>
      </c>
      <c r="K35" s="67" t="s">
        <v>5</v>
      </c>
      <c r="L35" s="64">
        <v>639495</v>
      </c>
      <c r="M35" s="65" t="s">
        <v>4</v>
      </c>
      <c r="N35" s="66">
        <v>11.879842688371298</v>
      </c>
      <c r="O35" s="68" t="s">
        <v>5</v>
      </c>
      <c r="P35" s="5"/>
    </row>
    <row r="36" spans="1:16" ht="15">
      <c r="A36" s="42" t="s">
        <v>16</v>
      </c>
      <c r="B36" s="23"/>
      <c r="C36" s="64">
        <v>2570454</v>
      </c>
      <c r="D36" s="64">
        <v>2555018</v>
      </c>
      <c r="E36" s="65" t="s">
        <v>4</v>
      </c>
      <c r="F36" s="66">
        <v>0.6041444717806286</v>
      </c>
      <c r="G36" s="67" t="s">
        <v>5</v>
      </c>
      <c r="H36" s="64">
        <v>2593431</v>
      </c>
      <c r="I36" s="65" t="s">
        <v>4</v>
      </c>
      <c r="J36" s="66">
        <v>-0.8859692045016772</v>
      </c>
      <c r="K36" s="67" t="s">
        <v>5</v>
      </c>
      <c r="L36" s="64">
        <v>2441062</v>
      </c>
      <c r="M36" s="65" t="s">
        <v>4</v>
      </c>
      <c r="N36" s="66">
        <v>5.300643736209892</v>
      </c>
      <c r="O36" s="68" t="s">
        <v>5</v>
      </c>
      <c r="P36" s="5"/>
    </row>
    <row r="37" spans="1:16" ht="15">
      <c r="A37" s="42" t="s">
        <v>17</v>
      </c>
      <c r="B37" s="74"/>
      <c r="C37" s="64">
        <v>2532202</v>
      </c>
      <c r="D37" s="64">
        <v>2516039</v>
      </c>
      <c r="E37" s="65" t="s">
        <v>4</v>
      </c>
      <c r="F37" s="66">
        <v>0.6423986273662621</v>
      </c>
      <c r="G37" s="67" t="s">
        <v>5</v>
      </c>
      <c r="H37" s="64">
        <v>2557035</v>
      </c>
      <c r="I37" s="65" t="s">
        <v>4</v>
      </c>
      <c r="J37" s="66">
        <v>-0.9711638675262577</v>
      </c>
      <c r="K37" s="67" t="s">
        <v>5</v>
      </c>
      <c r="L37" s="64">
        <v>2405288</v>
      </c>
      <c r="M37" s="65" t="s">
        <v>4</v>
      </c>
      <c r="N37" s="66">
        <v>5.276457538556727</v>
      </c>
      <c r="O37" s="68" t="s">
        <v>5</v>
      </c>
      <c r="P37" s="5"/>
    </row>
    <row r="38" spans="1:16" ht="15">
      <c r="A38" s="42" t="s">
        <v>18</v>
      </c>
      <c r="B38" s="74"/>
      <c r="C38" s="64">
        <v>32140</v>
      </c>
      <c r="D38" s="64">
        <v>32904</v>
      </c>
      <c r="E38" s="65" t="s">
        <v>4</v>
      </c>
      <c r="F38" s="66">
        <v>-2.3219061512278216</v>
      </c>
      <c r="G38" s="67" t="s">
        <v>5</v>
      </c>
      <c r="H38" s="64">
        <v>30299</v>
      </c>
      <c r="I38" s="65" t="s">
        <v>4</v>
      </c>
      <c r="J38" s="66">
        <v>6.07610812238029</v>
      </c>
      <c r="K38" s="67" t="s">
        <v>5</v>
      </c>
      <c r="L38" s="64">
        <v>30183</v>
      </c>
      <c r="M38" s="65" t="s">
        <v>4</v>
      </c>
      <c r="N38" s="66">
        <v>6.483782261537968</v>
      </c>
      <c r="O38" s="68" t="s">
        <v>5</v>
      </c>
      <c r="P38" s="5"/>
    </row>
    <row r="39" spans="1:16" ht="15">
      <c r="A39" s="42" t="s">
        <v>19</v>
      </c>
      <c r="B39" s="74"/>
      <c r="C39" s="64">
        <v>6112</v>
      </c>
      <c r="D39" s="64">
        <v>6075</v>
      </c>
      <c r="E39" s="65" t="s">
        <v>4</v>
      </c>
      <c r="F39" s="66">
        <v>0.6090534979423836</v>
      </c>
      <c r="G39" s="67" t="s">
        <v>5</v>
      </c>
      <c r="H39" s="64">
        <v>6097</v>
      </c>
      <c r="I39" s="65" t="s">
        <v>4</v>
      </c>
      <c r="J39" s="66">
        <v>0.24602263408233682</v>
      </c>
      <c r="K39" s="67" t="s">
        <v>5</v>
      </c>
      <c r="L39" s="64">
        <v>5591</v>
      </c>
      <c r="M39" s="65" t="s">
        <v>4</v>
      </c>
      <c r="N39" s="66">
        <v>9.318547665891614</v>
      </c>
      <c r="O39" s="68" t="s">
        <v>5</v>
      </c>
      <c r="P39" s="5"/>
    </row>
    <row r="40" spans="1:16" ht="15">
      <c r="A40" s="42" t="s">
        <v>20</v>
      </c>
      <c r="B40" s="23"/>
      <c r="C40" s="64">
        <v>1836888</v>
      </c>
      <c r="D40" s="64">
        <v>1840142</v>
      </c>
      <c r="E40" s="65" t="s">
        <v>4</v>
      </c>
      <c r="F40" s="66">
        <v>-0.176834179101391</v>
      </c>
      <c r="G40" s="67" t="s">
        <v>5</v>
      </c>
      <c r="H40" s="64">
        <v>1845364</v>
      </c>
      <c r="I40" s="65" t="s">
        <v>4</v>
      </c>
      <c r="J40" s="66">
        <v>-0.45931317615387</v>
      </c>
      <c r="K40" s="67" t="s">
        <v>5</v>
      </c>
      <c r="L40" s="64">
        <v>1732691</v>
      </c>
      <c r="M40" s="65" t="s">
        <v>4</v>
      </c>
      <c r="N40" s="66">
        <v>6.0135938837334635</v>
      </c>
      <c r="O40" s="68" t="s">
        <v>5</v>
      </c>
      <c r="P40" s="5"/>
    </row>
    <row r="41" spans="1:16" ht="15">
      <c r="A41" s="42" t="s">
        <v>21</v>
      </c>
      <c r="B41" s="23"/>
      <c r="C41" s="64">
        <v>103708</v>
      </c>
      <c r="D41" s="64">
        <v>105397</v>
      </c>
      <c r="E41" s="65" t="s">
        <v>4</v>
      </c>
      <c r="F41" s="66">
        <v>-1.6025124054764461</v>
      </c>
      <c r="G41" s="67" t="s">
        <v>5</v>
      </c>
      <c r="H41" s="64">
        <v>112104</v>
      </c>
      <c r="I41" s="65" t="s">
        <v>4</v>
      </c>
      <c r="J41" s="66">
        <v>-7.4894740598016085</v>
      </c>
      <c r="K41" s="67" t="s">
        <v>5</v>
      </c>
      <c r="L41" s="64">
        <v>100616</v>
      </c>
      <c r="M41" s="65" t="s">
        <v>4</v>
      </c>
      <c r="N41" s="66">
        <v>3.0730698894807915</v>
      </c>
      <c r="O41" s="68" t="s">
        <v>5</v>
      </c>
      <c r="P41" s="5"/>
    </row>
    <row r="42" spans="1:16" ht="15">
      <c r="A42" s="42" t="s">
        <v>22</v>
      </c>
      <c r="B42" s="23"/>
      <c r="C42" s="64">
        <v>511505</v>
      </c>
      <c r="D42" s="64">
        <v>499241</v>
      </c>
      <c r="E42" s="65" t="s">
        <v>4</v>
      </c>
      <c r="F42" s="66">
        <v>2.456529011038768</v>
      </c>
      <c r="G42" s="67" t="s">
        <v>5</v>
      </c>
      <c r="H42" s="64">
        <v>501971</v>
      </c>
      <c r="I42" s="65" t="s">
        <v>4</v>
      </c>
      <c r="J42" s="66">
        <v>1.899312908514645</v>
      </c>
      <c r="K42" s="67" t="s">
        <v>5</v>
      </c>
      <c r="L42" s="64">
        <v>440756</v>
      </c>
      <c r="M42" s="65" t="s">
        <v>4</v>
      </c>
      <c r="N42" s="66">
        <v>16.051738376788975</v>
      </c>
      <c r="O42" s="68" t="s">
        <v>5</v>
      </c>
      <c r="P42" s="5"/>
    </row>
    <row r="43" spans="1:16" ht="15">
      <c r="A43" s="42" t="s">
        <v>23</v>
      </c>
      <c r="B43" s="23"/>
      <c r="C43" s="64">
        <v>1221674.366</v>
      </c>
      <c r="D43" s="64">
        <v>1235503.884</v>
      </c>
      <c r="E43" s="65" t="s">
        <v>4</v>
      </c>
      <c r="F43" s="66">
        <v>-1.1193423330428232</v>
      </c>
      <c r="G43" s="67" t="s">
        <v>5</v>
      </c>
      <c r="H43" s="64">
        <v>1231289.269</v>
      </c>
      <c r="I43" s="65" t="s">
        <v>4</v>
      </c>
      <c r="J43" s="66">
        <v>-0.7808809223042346</v>
      </c>
      <c r="K43" s="67" t="s">
        <v>5</v>
      </c>
      <c r="L43" s="64">
        <v>1191319.718</v>
      </c>
      <c r="M43" s="65" t="s">
        <v>4</v>
      </c>
      <c r="N43" s="66">
        <v>2.54798502378182</v>
      </c>
      <c r="O43" s="68" t="s">
        <v>5</v>
      </c>
      <c r="P43" s="5"/>
    </row>
    <row r="44" spans="1:16" ht="15">
      <c r="A44" s="42" t="s">
        <v>24</v>
      </c>
      <c r="B44" s="23"/>
      <c r="C44" s="64">
        <v>1029176</v>
      </c>
      <c r="D44" s="64">
        <v>1007423</v>
      </c>
      <c r="E44" s="65" t="s">
        <v>4</v>
      </c>
      <c r="F44" s="66">
        <v>2.1592717259780727</v>
      </c>
      <c r="G44" s="67" t="s">
        <v>5</v>
      </c>
      <c r="H44" s="64">
        <v>1018929</v>
      </c>
      <c r="I44" s="65" t="s">
        <v>4</v>
      </c>
      <c r="J44" s="66">
        <v>1.0056637901168841</v>
      </c>
      <c r="K44" s="67" t="s">
        <v>5</v>
      </c>
      <c r="L44" s="64">
        <v>880972</v>
      </c>
      <c r="M44" s="65" t="s">
        <v>4</v>
      </c>
      <c r="N44" s="66">
        <v>16.82278210885248</v>
      </c>
      <c r="O44" s="68" t="s">
        <v>5</v>
      </c>
      <c r="P44" s="5"/>
    </row>
    <row r="45" spans="1:16" ht="15">
      <c r="A45" s="42" t="s">
        <v>25</v>
      </c>
      <c r="B45" s="23"/>
      <c r="C45" s="64">
        <v>550118.415</v>
      </c>
      <c r="D45" s="64">
        <v>541304.44</v>
      </c>
      <c r="E45" s="65" t="s">
        <v>4</v>
      </c>
      <c r="F45" s="66">
        <v>1.628284260886545</v>
      </c>
      <c r="G45" s="67" t="s">
        <v>5</v>
      </c>
      <c r="H45" s="64">
        <v>576162.021</v>
      </c>
      <c r="I45" s="65" t="s">
        <v>4</v>
      </c>
      <c r="J45" s="66">
        <v>-4.520187907352522</v>
      </c>
      <c r="K45" s="67" t="s">
        <v>5</v>
      </c>
      <c r="L45" s="64">
        <v>592329.641</v>
      </c>
      <c r="M45" s="65" t="s">
        <v>4</v>
      </c>
      <c r="N45" s="66">
        <v>-7.126306549295222</v>
      </c>
      <c r="O45" s="68" t="s">
        <v>5</v>
      </c>
      <c r="P45" s="5"/>
    </row>
    <row r="46" spans="1:16" ht="15">
      <c r="A46" s="42" t="s">
        <v>26</v>
      </c>
      <c r="B46" s="23"/>
      <c r="C46" s="64">
        <v>1579294.442</v>
      </c>
      <c r="D46" s="64">
        <v>1548727.923</v>
      </c>
      <c r="E46" s="65" t="s">
        <v>4</v>
      </c>
      <c r="F46" s="66">
        <v>1.9736532509073896</v>
      </c>
      <c r="G46" s="67" t="s">
        <v>5</v>
      </c>
      <c r="H46" s="64">
        <v>1595090.687</v>
      </c>
      <c r="I46" s="65" t="s">
        <v>4</v>
      </c>
      <c r="J46" s="66">
        <v>-0.9903038823271544</v>
      </c>
      <c r="K46" s="67" t="s">
        <v>5</v>
      </c>
      <c r="L46" s="64">
        <v>1473301.918</v>
      </c>
      <c r="M46" s="65" t="s">
        <v>4</v>
      </c>
      <c r="N46" s="66">
        <v>7.194216114500435</v>
      </c>
      <c r="O46" s="68" t="s">
        <v>5</v>
      </c>
      <c r="P46" s="5"/>
    </row>
    <row r="47" spans="1:16" ht="15">
      <c r="A47" s="42" t="s">
        <v>27</v>
      </c>
      <c r="B47" s="23"/>
      <c r="C47" s="64">
        <v>3416182</v>
      </c>
      <c r="D47" s="64">
        <v>3388869</v>
      </c>
      <c r="E47" s="65" t="s">
        <v>4</v>
      </c>
      <c r="F47" s="66">
        <v>0.8059621071218714</v>
      </c>
      <c r="G47" s="67" t="s">
        <v>5</v>
      </c>
      <c r="H47" s="64">
        <v>3440454</v>
      </c>
      <c r="I47" s="65" t="s">
        <v>4</v>
      </c>
      <c r="J47" s="66">
        <v>-0.7054882873016197</v>
      </c>
      <c r="K47" s="67" t="s">
        <v>5</v>
      </c>
      <c r="L47" s="64">
        <v>3205993</v>
      </c>
      <c r="M47" s="65" t="s">
        <v>4</v>
      </c>
      <c r="N47" s="66">
        <v>6.556127851807545</v>
      </c>
      <c r="O47" s="68" t="s">
        <v>5</v>
      </c>
      <c r="P47" s="5"/>
    </row>
    <row r="48" spans="1:16" ht="15">
      <c r="A48" s="23"/>
      <c r="B48" s="23"/>
      <c r="C48" s="64"/>
      <c r="D48" s="64"/>
      <c r="E48" s="70"/>
      <c r="F48" s="66"/>
      <c r="G48" s="71"/>
      <c r="H48" s="64"/>
      <c r="I48" s="70"/>
      <c r="J48" s="66"/>
      <c r="K48" s="71"/>
      <c r="L48" s="64"/>
      <c r="M48" s="70"/>
      <c r="N48" s="66"/>
      <c r="O48" s="68"/>
      <c r="P48" s="11"/>
    </row>
    <row r="49" spans="1:16" ht="15">
      <c r="A49" s="42" t="s">
        <v>28</v>
      </c>
      <c r="B49" s="23"/>
      <c r="C49" s="64">
        <v>3756</v>
      </c>
      <c r="D49" s="64">
        <v>3880</v>
      </c>
      <c r="E49" s="65" t="s">
        <v>4</v>
      </c>
      <c r="F49" s="66">
        <v>-3.1958762886597896</v>
      </c>
      <c r="G49" s="67" t="s">
        <v>5</v>
      </c>
      <c r="H49" s="64">
        <v>4214</v>
      </c>
      <c r="I49" s="65" t="s">
        <v>4</v>
      </c>
      <c r="J49" s="66">
        <v>-10.868533459895588</v>
      </c>
      <c r="K49" s="67" t="s">
        <v>5</v>
      </c>
      <c r="L49" s="64">
        <v>27337</v>
      </c>
      <c r="M49" s="65" t="s">
        <v>4</v>
      </c>
      <c r="N49" s="66">
        <v>-86.2603797051615</v>
      </c>
      <c r="O49" s="68" t="s">
        <v>5</v>
      </c>
      <c r="P49" s="5"/>
    </row>
    <row r="50" spans="1:16" ht="15">
      <c r="A50" s="23"/>
      <c r="B50" s="23"/>
      <c r="C50" s="64"/>
      <c r="D50" s="73"/>
      <c r="E50" s="70"/>
      <c r="F50" s="66"/>
      <c r="G50" s="71"/>
      <c r="H50" s="64"/>
      <c r="I50" s="70"/>
      <c r="J50" s="66"/>
      <c r="K50" s="71"/>
      <c r="L50" s="64"/>
      <c r="M50" s="70"/>
      <c r="N50" s="66"/>
      <c r="O50" s="72"/>
      <c r="P50" s="3"/>
    </row>
    <row r="51" spans="1:16" ht="15">
      <c r="A51" s="23"/>
      <c r="B51" s="23"/>
      <c r="C51" s="64"/>
      <c r="D51" s="73"/>
      <c r="E51" s="70"/>
      <c r="F51" s="66"/>
      <c r="G51" s="71"/>
      <c r="H51" s="64"/>
      <c r="I51" s="70"/>
      <c r="J51" s="66"/>
      <c r="K51" s="71"/>
      <c r="L51" s="64"/>
      <c r="M51" s="70"/>
      <c r="N51" s="66"/>
      <c r="O51" s="72"/>
      <c r="P51" s="3"/>
    </row>
    <row r="52" spans="1:16" ht="15">
      <c r="A52" s="57" t="s">
        <v>29</v>
      </c>
      <c r="B52" s="23"/>
      <c r="C52" s="64"/>
      <c r="D52" s="73"/>
      <c r="E52" s="70"/>
      <c r="F52" s="66"/>
      <c r="G52" s="71"/>
      <c r="H52" s="64"/>
      <c r="I52" s="70"/>
      <c r="J52" s="66"/>
      <c r="K52" s="71"/>
      <c r="L52" s="64"/>
      <c r="M52" s="70"/>
      <c r="N52" s="66"/>
      <c r="O52" s="72"/>
      <c r="P52" s="3"/>
    </row>
    <row r="53" spans="1:16" ht="15">
      <c r="A53" s="23"/>
      <c r="B53" s="23"/>
      <c r="C53" s="64"/>
      <c r="D53" s="73"/>
      <c r="E53" s="70"/>
      <c r="F53" s="66"/>
      <c r="G53" s="71"/>
      <c r="H53" s="64"/>
      <c r="I53" s="70"/>
      <c r="J53" s="66"/>
      <c r="K53" s="71"/>
      <c r="L53" s="64"/>
      <c r="M53" s="70"/>
      <c r="N53" s="66"/>
      <c r="O53" s="72"/>
      <c r="P53" s="3"/>
    </row>
    <row r="54" spans="1:16" ht="15">
      <c r="A54" s="30" t="s">
        <v>30</v>
      </c>
      <c r="B54" s="23"/>
      <c r="C54" s="64">
        <v>1948312.881</v>
      </c>
      <c r="D54" s="73">
        <v>1947004.432</v>
      </c>
      <c r="E54" s="65" t="s">
        <v>4</v>
      </c>
      <c r="F54" s="66">
        <v>0.06720318549331239</v>
      </c>
      <c r="G54" s="67" t="s">
        <v>5</v>
      </c>
      <c r="H54" s="64">
        <v>1970043.836</v>
      </c>
      <c r="I54" s="65" t="s">
        <v>4</v>
      </c>
      <c r="J54" s="66">
        <v>-1.1030696171777947</v>
      </c>
      <c r="K54" s="67" t="s">
        <v>5</v>
      </c>
      <c r="L54" s="64">
        <v>1927077.358</v>
      </c>
      <c r="M54" s="65" t="s">
        <v>4</v>
      </c>
      <c r="N54" s="66">
        <v>1.1019548806301884</v>
      </c>
      <c r="O54" s="68" t="s">
        <v>5</v>
      </c>
      <c r="P54" s="5"/>
    </row>
    <row r="55" spans="1:16" ht="15">
      <c r="A55" s="84" t="s">
        <v>31</v>
      </c>
      <c r="B55" s="74"/>
      <c r="C55" s="64">
        <v>90152</v>
      </c>
      <c r="D55" s="73">
        <v>90203</v>
      </c>
      <c r="E55" s="65" t="s">
        <v>4</v>
      </c>
      <c r="F55" s="66">
        <v>-0.05653913949646494</v>
      </c>
      <c r="G55" s="67" t="s">
        <v>5</v>
      </c>
      <c r="H55" s="64">
        <v>92653</v>
      </c>
      <c r="I55" s="65" t="s">
        <v>4</v>
      </c>
      <c r="J55" s="66">
        <v>-2.699318964307679</v>
      </c>
      <c r="K55" s="67" t="s">
        <v>5</v>
      </c>
      <c r="L55" s="64">
        <v>99723</v>
      </c>
      <c r="M55" s="65" t="s">
        <v>4</v>
      </c>
      <c r="N55" s="66">
        <v>-9.597585311312343</v>
      </c>
      <c r="O55" s="68" t="s">
        <v>5</v>
      </c>
      <c r="P55" s="5"/>
    </row>
    <row r="56" spans="1:16" ht="15">
      <c r="A56" s="84" t="s">
        <v>32</v>
      </c>
      <c r="B56" s="74"/>
      <c r="C56" s="64">
        <v>8998</v>
      </c>
      <c r="D56" s="73">
        <v>9319</v>
      </c>
      <c r="E56" s="65" t="s">
        <v>4</v>
      </c>
      <c r="F56" s="66">
        <v>-3.4445755982401494</v>
      </c>
      <c r="G56" s="67" t="s">
        <v>5</v>
      </c>
      <c r="H56" s="64">
        <v>9996</v>
      </c>
      <c r="I56" s="65" t="s">
        <v>4</v>
      </c>
      <c r="J56" s="66">
        <v>-9.983993597438982</v>
      </c>
      <c r="K56" s="67" t="s">
        <v>5</v>
      </c>
      <c r="L56" s="64">
        <v>11535</v>
      </c>
      <c r="M56" s="65" t="s">
        <v>4</v>
      </c>
      <c r="N56" s="66">
        <v>-21.99393151278717</v>
      </c>
      <c r="O56" s="68" t="s">
        <v>5</v>
      </c>
      <c r="P56" s="5"/>
    </row>
    <row r="57" spans="1:16" ht="15">
      <c r="A57" s="84" t="s">
        <v>33</v>
      </c>
      <c r="B57" s="74"/>
      <c r="C57" s="64">
        <v>1849163</v>
      </c>
      <c r="D57" s="73">
        <v>1847482</v>
      </c>
      <c r="E57" s="65" t="s">
        <v>4</v>
      </c>
      <c r="F57" s="66">
        <v>0.09098870787373414</v>
      </c>
      <c r="G57" s="67" t="s">
        <v>5</v>
      </c>
      <c r="H57" s="64">
        <v>1867395</v>
      </c>
      <c r="I57" s="65" t="s">
        <v>4</v>
      </c>
      <c r="J57" s="66">
        <v>-0.9763333413659154</v>
      </c>
      <c r="K57" s="67" t="s">
        <v>5</v>
      </c>
      <c r="L57" s="64">
        <v>1815818</v>
      </c>
      <c r="M57" s="65" t="s">
        <v>4</v>
      </c>
      <c r="N57" s="66">
        <v>1.8363624548275226</v>
      </c>
      <c r="O57" s="68" t="s">
        <v>5</v>
      </c>
      <c r="P57" s="5"/>
    </row>
    <row r="58" spans="1:16" ht="15">
      <c r="A58" s="30" t="s">
        <v>34</v>
      </c>
      <c r="B58" s="23"/>
      <c r="C58" s="64">
        <v>409214.454</v>
      </c>
      <c r="D58" s="73">
        <v>431707.652</v>
      </c>
      <c r="E58" s="65" t="s">
        <v>4</v>
      </c>
      <c r="F58" s="66">
        <v>-5.210284760020883</v>
      </c>
      <c r="G58" s="67" t="s">
        <v>5</v>
      </c>
      <c r="H58" s="64">
        <v>482967.757</v>
      </c>
      <c r="I58" s="65" t="s">
        <v>4</v>
      </c>
      <c r="J58" s="66">
        <v>-15.270854406125494</v>
      </c>
      <c r="K58" s="67" t="s">
        <v>5</v>
      </c>
      <c r="L58" s="64">
        <v>719043.394</v>
      </c>
      <c r="M58" s="65" t="s">
        <v>4</v>
      </c>
      <c r="N58" s="66">
        <v>-43.08904616680199</v>
      </c>
      <c r="O58" s="68" t="s">
        <v>5</v>
      </c>
      <c r="P58" s="5"/>
    </row>
    <row r="59" spans="1:16" ht="15">
      <c r="A59" s="42" t="s">
        <v>35</v>
      </c>
      <c r="B59" s="74"/>
      <c r="C59" s="64">
        <v>398211</v>
      </c>
      <c r="D59" s="73">
        <v>413042</v>
      </c>
      <c r="E59" s="65" t="s">
        <v>4</v>
      </c>
      <c r="F59" s="66">
        <v>-3.590676008735187</v>
      </c>
      <c r="G59" s="67" t="s">
        <v>5</v>
      </c>
      <c r="H59" s="64">
        <v>464334</v>
      </c>
      <c r="I59" s="65" t="s">
        <v>4</v>
      </c>
      <c r="J59" s="66">
        <v>-14.240395921901055</v>
      </c>
      <c r="K59" s="67" t="s">
        <v>5</v>
      </c>
      <c r="L59" s="64">
        <v>699833</v>
      </c>
      <c r="M59" s="65" t="s">
        <v>4</v>
      </c>
      <c r="N59" s="66">
        <v>-43.09913936610591</v>
      </c>
      <c r="O59" s="68" t="s">
        <v>5</v>
      </c>
      <c r="P59" s="5"/>
    </row>
    <row r="60" spans="1:16" ht="15">
      <c r="A60" s="42" t="s">
        <v>36</v>
      </c>
      <c r="B60" s="74"/>
      <c r="C60" s="64">
        <v>11003</v>
      </c>
      <c r="D60" s="73">
        <v>18666</v>
      </c>
      <c r="E60" s="65" t="s">
        <v>4</v>
      </c>
      <c r="F60" s="66">
        <v>-41.053251901853635</v>
      </c>
      <c r="G60" s="67" t="s">
        <v>5</v>
      </c>
      <c r="H60" s="64">
        <v>18634</v>
      </c>
      <c r="I60" s="65" t="s">
        <v>4</v>
      </c>
      <c r="J60" s="66">
        <v>-40.952023183428146</v>
      </c>
      <c r="K60" s="67" t="s">
        <v>5</v>
      </c>
      <c r="L60" s="64">
        <v>19211</v>
      </c>
      <c r="M60" s="65" t="s">
        <v>4</v>
      </c>
      <c r="N60" s="66">
        <v>-42.72552183644787</v>
      </c>
      <c r="O60" s="68" t="s">
        <v>5</v>
      </c>
      <c r="P60" s="5"/>
    </row>
    <row r="61" spans="1:16" ht="15">
      <c r="A61" s="42" t="s">
        <v>37</v>
      </c>
      <c r="B61" s="23"/>
      <c r="C61" s="64">
        <v>1681314</v>
      </c>
      <c r="D61" s="73">
        <v>1682904</v>
      </c>
      <c r="E61" s="65" t="s">
        <v>4</v>
      </c>
      <c r="F61" s="66">
        <v>-0.09447954250509838</v>
      </c>
      <c r="G61" s="67" t="s">
        <v>5</v>
      </c>
      <c r="H61" s="64">
        <v>1657592</v>
      </c>
      <c r="I61" s="65" t="s">
        <v>4</v>
      </c>
      <c r="J61" s="66">
        <v>1.4311121192669845</v>
      </c>
      <c r="K61" s="67" t="s">
        <v>5</v>
      </c>
      <c r="L61" s="64">
        <v>1623425</v>
      </c>
      <c r="M61" s="65" t="s">
        <v>4</v>
      </c>
      <c r="N61" s="66">
        <v>3.5658561374871027</v>
      </c>
      <c r="O61" s="68" t="s">
        <v>5</v>
      </c>
      <c r="P61" s="5"/>
    </row>
    <row r="62" spans="1:16" ht="15" hidden="1">
      <c r="A62" s="42" t="s">
        <v>38</v>
      </c>
      <c r="B62" s="23"/>
      <c r="C62" s="64">
        <v>368703.365</v>
      </c>
      <c r="D62" s="73">
        <v>378755.58</v>
      </c>
      <c r="E62" s="65" t="s">
        <v>4</v>
      </c>
      <c r="F62" s="66">
        <v>-2.654011064338647</v>
      </c>
      <c r="G62" s="67" t="s">
        <v>5</v>
      </c>
      <c r="H62" s="64">
        <v>433189.432</v>
      </c>
      <c r="I62" s="65" t="s">
        <v>4</v>
      </c>
      <c r="J62" s="66">
        <v>-14.886343533883803</v>
      </c>
      <c r="K62" s="67" t="s">
        <v>5</v>
      </c>
      <c r="L62" s="64">
        <v>430320.309</v>
      </c>
      <c r="M62" s="65" t="s">
        <v>4</v>
      </c>
      <c r="N62" s="66">
        <v>-14.31885567827105</v>
      </c>
      <c r="O62" s="68" t="s">
        <v>5</v>
      </c>
      <c r="P62" s="5"/>
    </row>
    <row r="63" spans="1:16" ht="15" hidden="1">
      <c r="A63" s="42" t="s">
        <v>39</v>
      </c>
      <c r="B63" s="23"/>
      <c r="C63" s="64">
        <v>307510.108</v>
      </c>
      <c r="D63" s="73">
        <v>317052.058</v>
      </c>
      <c r="E63" s="65" t="s">
        <v>4</v>
      </c>
      <c r="F63" s="66">
        <v>-3.009584627897283</v>
      </c>
      <c r="G63" s="67" t="s">
        <v>5</v>
      </c>
      <c r="H63" s="64">
        <v>362229.889</v>
      </c>
      <c r="I63" s="65" t="s">
        <v>4</v>
      </c>
      <c r="J63" s="66">
        <v>-15.106368265485685</v>
      </c>
      <c r="K63" s="67" t="s">
        <v>5</v>
      </c>
      <c r="L63" s="64">
        <v>592375.589</v>
      </c>
      <c r="M63" s="65" t="s">
        <v>4</v>
      </c>
      <c r="N63" s="66">
        <v>-48.08865967635274</v>
      </c>
      <c r="O63" s="68" t="s">
        <v>5</v>
      </c>
      <c r="P63" s="5"/>
    </row>
    <row r="64" spans="1:16" ht="15">
      <c r="A64" s="42" t="s">
        <v>40</v>
      </c>
      <c r="B64" s="23"/>
      <c r="C64" s="64">
        <v>676213</v>
      </c>
      <c r="D64" s="73">
        <v>695808</v>
      </c>
      <c r="E64" s="65" t="s">
        <v>4</v>
      </c>
      <c r="F64" s="66">
        <v>-2.8161504323031608</v>
      </c>
      <c r="G64" s="67" t="s">
        <v>5</v>
      </c>
      <c r="H64" s="64">
        <v>795419</v>
      </c>
      <c r="I64" s="65" t="s">
        <v>4</v>
      </c>
      <c r="J64" s="66">
        <v>-14.986566828300553</v>
      </c>
      <c r="K64" s="67" t="s">
        <v>5</v>
      </c>
      <c r="L64" s="64">
        <v>1022696</v>
      </c>
      <c r="M64" s="65" t="s">
        <v>4</v>
      </c>
      <c r="N64" s="66">
        <v>-33.87937373373906</v>
      </c>
      <c r="O64" s="68" t="s">
        <v>5</v>
      </c>
      <c r="P64" s="5"/>
    </row>
    <row r="65" spans="1:16" ht="15">
      <c r="A65" s="42" t="s">
        <v>41</v>
      </c>
      <c r="B65" s="23"/>
      <c r="C65" s="64">
        <v>2357527</v>
      </c>
      <c r="D65" s="73">
        <v>2378712</v>
      </c>
      <c r="E65" s="65" t="s">
        <v>4</v>
      </c>
      <c r="F65" s="66">
        <v>-0.8906080265286391</v>
      </c>
      <c r="G65" s="67" t="s">
        <v>5</v>
      </c>
      <c r="H65" s="64">
        <v>2453012</v>
      </c>
      <c r="I65" s="65" t="s">
        <v>4</v>
      </c>
      <c r="J65" s="66">
        <v>-3.8925614713666334</v>
      </c>
      <c r="K65" s="67" t="s">
        <v>5</v>
      </c>
      <c r="L65" s="64">
        <v>2646121</v>
      </c>
      <c r="M65" s="65" t="s">
        <v>4</v>
      </c>
      <c r="N65" s="66">
        <v>-10.90630398231977</v>
      </c>
      <c r="O65" s="68" t="s">
        <v>5</v>
      </c>
      <c r="P65" s="5"/>
    </row>
    <row r="66" spans="1:16" ht="1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10"/>
    </row>
    <row r="67" spans="1:16" ht="15">
      <c r="A67" s="23"/>
      <c r="B67" s="23"/>
      <c r="C67" s="23"/>
      <c r="D67" s="23"/>
      <c r="E67" s="39"/>
      <c r="F67" s="77"/>
      <c r="G67" s="38"/>
      <c r="H67" s="23"/>
      <c r="I67" s="39"/>
      <c r="J67" s="23"/>
      <c r="K67" s="38"/>
      <c r="L67" s="23"/>
      <c r="M67" s="39"/>
      <c r="N67" s="23"/>
      <c r="O67" s="37"/>
      <c r="P67" s="3"/>
    </row>
    <row r="68" spans="1:16" ht="15">
      <c r="A68" s="23"/>
      <c r="B68" s="23"/>
      <c r="C68" s="23"/>
      <c r="D68" s="23"/>
      <c r="E68" s="39"/>
      <c r="F68" s="77"/>
      <c r="G68" s="38"/>
      <c r="H68" s="23"/>
      <c r="I68" s="39"/>
      <c r="J68" s="23"/>
      <c r="K68" s="38"/>
      <c r="L68" s="23"/>
      <c r="M68" s="39"/>
      <c r="N68" s="23"/>
      <c r="O68" s="37"/>
      <c r="P68" s="3"/>
    </row>
    <row r="69" spans="1:16" ht="15">
      <c r="A69" s="84" t="s">
        <v>42</v>
      </c>
      <c r="B69" s="23"/>
      <c r="C69" s="23"/>
      <c r="D69" s="23"/>
      <c r="E69" s="39"/>
      <c r="F69" s="77"/>
      <c r="G69" s="38"/>
      <c r="H69" s="23"/>
      <c r="I69" s="39"/>
      <c r="J69" s="23"/>
      <c r="K69" s="38"/>
      <c r="L69" s="23"/>
      <c r="M69" s="39"/>
      <c r="N69" s="23"/>
      <c r="O69" s="37"/>
      <c r="P69" s="3"/>
    </row>
    <row r="70" spans="1:16" ht="15">
      <c r="A70" s="84" t="s">
        <v>43</v>
      </c>
      <c r="B70" s="23"/>
      <c r="C70" s="26"/>
      <c r="D70" s="26"/>
      <c r="E70" s="39"/>
      <c r="F70" s="77"/>
      <c r="G70" s="38"/>
      <c r="H70" s="26"/>
      <c r="I70" s="39"/>
      <c r="J70" s="26"/>
      <c r="K70" s="38"/>
      <c r="L70" s="26"/>
      <c r="M70" s="39"/>
      <c r="N70" s="26"/>
      <c r="O70" s="37"/>
      <c r="P70" s="4"/>
    </row>
    <row r="71" spans="1:16" ht="15">
      <c r="A71" s="35" t="s">
        <v>144</v>
      </c>
      <c r="B71" s="26"/>
      <c r="C71" s="26"/>
      <c r="D71" s="26"/>
      <c r="E71" s="39"/>
      <c r="F71" s="77"/>
      <c r="G71" s="38"/>
      <c r="H71" s="26"/>
      <c r="I71" s="39"/>
      <c r="J71" s="26"/>
      <c r="K71" s="38"/>
      <c r="L71" s="26"/>
      <c r="M71" s="39"/>
      <c r="N71" s="26"/>
      <c r="O71" s="37"/>
      <c r="P71" s="4"/>
    </row>
    <row r="72" spans="1:16" ht="15">
      <c r="A72" s="23"/>
      <c r="B72" s="23"/>
      <c r="C72" s="23"/>
      <c r="D72" s="23"/>
      <c r="E72" s="39"/>
      <c r="F72" s="77"/>
      <c r="G72" s="38"/>
      <c r="H72" s="23"/>
      <c r="I72" s="39"/>
      <c r="J72" s="23"/>
      <c r="K72" s="38"/>
      <c r="L72" s="23"/>
      <c r="M72" s="39"/>
      <c r="N72" s="23"/>
      <c r="O72" s="37"/>
      <c r="P72" s="3"/>
    </row>
    <row r="73" spans="1:16" ht="15">
      <c r="A73" s="74"/>
      <c r="B73" s="23"/>
      <c r="C73" s="23"/>
      <c r="D73" s="23"/>
      <c r="E73" s="39"/>
      <c r="F73" s="77"/>
      <c r="G73" s="38"/>
      <c r="H73" s="23"/>
      <c r="I73" s="39"/>
      <c r="J73" s="23"/>
      <c r="K73" s="38"/>
      <c r="L73" s="23"/>
      <c r="M73" s="39"/>
      <c r="N73" s="23"/>
      <c r="O73" s="37"/>
      <c r="P73" s="3"/>
    </row>
    <row r="74" spans="1:16" ht="15">
      <c r="A74" s="42" t="s">
        <v>44</v>
      </c>
      <c r="B74" s="23"/>
      <c r="C74" s="23"/>
      <c r="D74" s="23"/>
      <c r="E74" s="39"/>
      <c r="F74" s="77"/>
      <c r="G74" s="38"/>
      <c r="H74" s="23"/>
      <c r="I74" s="39"/>
      <c r="J74" s="23"/>
      <c r="K74" s="38"/>
      <c r="L74" s="23"/>
      <c r="M74" s="39"/>
      <c r="N74" s="23"/>
      <c r="O74" s="37"/>
      <c r="P74" s="3"/>
    </row>
    <row r="75" ht="12.75">
      <c r="F75" s="6"/>
    </row>
    <row r="76" ht="12.75">
      <c r="F76" s="6"/>
    </row>
    <row r="77" ht="12.75">
      <c r="F77" s="6"/>
    </row>
    <row r="78" ht="12.75">
      <c r="F78" s="6"/>
    </row>
    <row r="79" ht="12.75">
      <c r="F79" s="6"/>
    </row>
    <row r="80" ht="12.75">
      <c r="F80" s="6"/>
    </row>
    <row r="81" ht="12.75">
      <c r="F81" s="6"/>
    </row>
    <row r="82" ht="12.75">
      <c r="F82" s="6"/>
    </row>
    <row r="83" ht="12.75">
      <c r="F83" s="6"/>
    </row>
    <row r="84" ht="12.75">
      <c r="F84" s="6"/>
    </row>
    <row r="85" ht="12.75">
      <c r="F85" s="6"/>
    </row>
    <row r="86" ht="12.75">
      <c r="F86" s="6"/>
    </row>
    <row r="87" ht="12.75">
      <c r="F87" s="6"/>
    </row>
    <row r="88" ht="12.75">
      <c r="F88" s="6"/>
    </row>
    <row r="89" ht="12.75">
      <c r="F89" s="6"/>
    </row>
    <row r="90" ht="12.75">
      <c r="F90" s="6"/>
    </row>
    <row r="91" ht="12.75">
      <c r="F91" s="6"/>
    </row>
    <row r="92" ht="12.75">
      <c r="F92" s="6"/>
    </row>
    <row r="93" ht="12.75">
      <c r="F93" s="6"/>
    </row>
    <row r="94" ht="12.75">
      <c r="F94" s="6"/>
    </row>
    <row r="95" ht="12.75">
      <c r="F95" s="6"/>
    </row>
    <row r="96" ht="12.75">
      <c r="F96" s="6"/>
    </row>
    <row r="97" ht="12.75">
      <c r="F97" s="6"/>
    </row>
    <row r="98" ht="12.75">
      <c r="F98" s="6"/>
    </row>
    <row r="99" ht="12.75">
      <c r="F99" s="6"/>
    </row>
    <row r="100" ht="12.75">
      <c r="F100" s="6"/>
    </row>
    <row r="101" ht="12.75">
      <c r="F101" s="6"/>
    </row>
    <row r="102" ht="12.75">
      <c r="F102" s="6"/>
    </row>
    <row r="103" ht="12.75">
      <c r="F103" s="6"/>
    </row>
    <row r="104" ht="12.75">
      <c r="F104" s="6"/>
    </row>
    <row r="105" ht="12.75">
      <c r="F105" s="6"/>
    </row>
    <row r="106" ht="12.75">
      <c r="F106" s="6"/>
    </row>
    <row r="107" ht="12.75">
      <c r="F107" s="6"/>
    </row>
    <row r="108" ht="12.75">
      <c r="F108" s="6"/>
    </row>
    <row r="109" ht="12.75">
      <c r="F109" s="6"/>
    </row>
    <row r="110" ht="12.75">
      <c r="F110" s="6"/>
    </row>
    <row r="111" ht="12.75">
      <c r="F111" s="6"/>
    </row>
    <row r="112" ht="12.75">
      <c r="F112" s="6"/>
    </row>
    <row r="113" ht="12.75">
      <c r="F113" s="6"/>
    </row>
    <row r="114" ht="12.75">
      <c r="F114" s="6"/>
    </row>
    <row r="115" ht="12.75">
      <c r="F115" s="6"/>
    </row>
    <row r="116" ht="12.75">
      <c r="F116" s="6"/>
    </row>
    <row r="117" ht="12.75">
      <c r="F117" s="6"/>
    </row>
    <row r="118" ht="12.75">
      <c r="F118" s="6"/>
    </row>
    <row r="119" ht="12.75">
      <c r="F119" s="6"/>
    </row>
    <row r="120" ht="12.75">
      <c r="F120" s="6"/>
    </row>
    <row r="121" ht="12.75">
      <c r="F121" s="6"/>
    </row>
    <row r="122" ht="12.75">
      <c r="F122" s="6"/>
    </row>
    <row r="123" ht="12.75">
      <c r="F123" s="6"/>
    </row>
    <row r="124" ht="12.75">
      <c r="F124" s="6"/>
    </row>
    <row r="125" ht="12.75">
      <c r="F125" s="6"/>
    </row>
    <row r="126" ht="12.75">
      <c r="F126" s="6"/>
    </row>
    <row r="127" ht="12.75">
      <c r="F127" s="6"/>
    </row>
    <row r="128" ht="12.75">
      <c r="F128" s="6"/>
    </row>
    <row r="129" ht="12.75">
      <c r="F129" s="6"/>
    </row>
    <row r="130" ht="12.75">
      <c r="F130" s="6"/>
    </row>
    <row r="131" ht="12.75">
      <c r="F131" s="6"/>
    </row>
    <row r="132" ht="12.75">
      <c r="F132" s="6"/>
    </row>
    <row r="133" ht="12.75">
      <c r="F133" s="6"/>
    </row>
    <row r="134" ht="12.75">
      <c r="F134" s="6"/>
    </row>
    <row r="135" ht="12.75">
      <c r="F135" s="6"/>
    </row>
    <row r="136" ht="12.75">
      <c r="F136" s="6"/>
    </row>
    <row r="137" ht="12.75">
      <c r="F137" s="6"/>
    </row>
    <row r="138" ht="12.75">
      <c r="F138" s="6"/>
    </row>
    <row r="139" ht="12.75">
      <c r="F139" s="6"/>
    </row>
    <row r="140" ht="12.75">
      <c r="F140" s="6"/>
    </row>
    <row r="141" ht="12.75">
      <c r="F141" s="6"/>
    </row>
    <row r="142" ht="12.75">
      <c r="F142" s="6"/>
    </row>
    <row r="143" ht="12.75">
      <c r="F143" s="6"/>
    </row>
    <row r="144" ht="12.75">
      <c r="F144" s="6"/>
    </row>
    <row r="145" ht="12.75">
      <c r="F145" s="6"/>
    </row>
    <row r="146" ht="12.75">
      <c r="F146" s="6"/>
    </row>
    <row r="147" ht="12.75">
      <c r="F147" s="6"/>
    </row>
    <row r="148" ht="12.75">
      <c r="F148" s="6"/>
    </row>
    <row r="149" ht="12.75">
      <c r="F149" s="6"/>
    </row>
    <row r="150" ht="12.75">
      <c r="F150" s="6"/>
    </row>
    <row r="151" ht="12.75">
      <c r="F151" s="6"/>
    </row>
    <row r="152" ht="12.75">
      <c r="F152" s="6"/>
    </row>
    <row r="153" ht="12.75">
      <c r="F153" s="6"/>
    </row>
    <row r="154" ht="12.75">
      <c r="F154" s="6"/>
    </row>
    <row r="155" ht="12.75">
      <c r="F155" s="6"/>
    </row>
    <row r="156" ht="12.75">
      <c r="F156" s="6"/>
    </row>
    <row r="157" ht="12.75">
      <c r="F157" s="6"/>
    </row>
    <row r="158" ht="12.75">
      <c r="F158" s="6"/>
    </row>
    <row r="159" ht="12.75">
      <c r="F159" s="6"/>
    </row>
    <row r="160" ht="12.75">
      <c r="F160" s="6"/>
    </row>
    <row r="161" ht="12.75">
      <c r="F161" s="6"/>
    </row>
    <row r="162" ht="12.75">
      <c r="F162" s="6"/>
    </row>
    <row r="163" ht="12.75">
      <c r="F163" s="6"/>
    </row>
    <row r="164" ht="12.75">
      <c r="F164" s="6"/>
    </row>
    <row r="165" ht="12.75">
      <c r="F165" s="6"/>
    </row>
    <row r="166" ht="12.75">
      <c r="F166" s="6"/>
    </row>
    <row r="167" ht="12.75">
      <c r="F167" s="6"/>
    </row>
    <row r="168" ht="12.75">
      <c r="F168" s="6"/>
    </row>
    <row r="169" ht="12.75">
      <c r="F169" s="6"/>
    </row>
    <row r="170" ht="12.75">
      <c r="F170" s="6"/>
    </row>
    <row r="171" ht="12.75">
      <c r="F171" s="6"/>
    </row>
    <row r="172" ht="12.75">
      <c r="F172" s="6"/>
    </row>
    <row r="173" ht="12.75">
      <c r="F173" s="6"/>
    </row>
    <row r="174" ht="12.75">
      <c r="F174" s="6"/>
    </row>
    <row r="175" ht="12.75">
      <c r="F175" s="6"/>
    </row>
    <row r="176" ht="12.75">
      <c r="F176" s="6"/>
    </row>
    <row r="177" ht="12.75">
      <c r="F177" s="6"/>
    </row>
    <row r="178" ht="12.75">
      <c r="F178" s="6"/>
    </row>
    <row r="179" ht="12.75">
      <c r="F179" s="6"/>
    </row>
    <row r="180" ht="12.75">
      <c r="F180" s="6"/>
    </row>
    <row r="181" ht="12.75">
      <c r="F181" s="6"/>
    </row>
    <row r="182" ht="12.75">
      <c r="F182" s="6"/>
    </row>
    <row r="183" ht="12.75">
      <c r="F183" s="6"/>
    </row>
    <row r="184" ht="12.75">
      <c r="F184" s="6"/>
    </row>
    <row r="185" ht="12.75">
      <c r="F185" s="6"/>
    </row>
    <row r="186" ht="12.75">
      <c r="F186" s="6"/>
    </row>
    <row r="187" ht="12.75">
      <c r="F187" s="6"/>
    </row>
    <row r="188" ht="12.75">
      <c r="F188" s="6"/>
    </row>
    <row r="189" ht="12.75">
      <c r="F189" s="6"/>
    </row>
    <row r="190" ht="12.75">
      <c r="F190" s="6"/>
    </row>
    <row r="191" ht="12.75">
      <c r="F191" s="6"/>
    </row>
    <row r="192" ht="12.75">
      <c r="F192" s="6"/>
    </row>
    <row r="193" ht="12.75">
      <c r="F193" s="6"/>
    </row>
    <row r="194" ht="12.75">
      <c r="F194" s="6"/>
    </row>
    <row r="195" ht="12.75">
      <c r="F195" s="6"/>
    </row>
    <row r="196" ht="12.75">
      <c r="F196" s="6"/>
    </row>
    <row r="197" ht="12.75">
      <c r="F197" s="6"/>
    </row>
    <row r="198" ht="12.75">
      <c r="F198" s="6"/>
    </row>
    <row r="199" ht="12.75">
      <c r="F199" s="6"/>
    </row>
    <row r="200" ht="12.75">
      <c r="F200" s="6"/>
    </row>
    <row r="201" ht="12.75">
      <c r="F201" s="6"/>
    </row>
    <row r="202" ht="12.75">
      <c r="F202" s="6"/>
    </row>
    <row r="203" ht="12.75">
      <c r="F203" s="6"/>
    </row>
    <row r="204" ht="12.75">
      <c r="F204" s="6"/>
    </row>
    <row r="205" ht="12.75">
      <c r="F205" s="6"/>
    </row>
  </sheetData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65" r:id="rId1"/>
  <headerFooter alignWithMargins="0">
    <oddFooter>&amp;R&amp;8&amp;F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workbookViewId="0" topLeftCell="A1">
      <selection activeCell="J11" sqref="J11"/>
    </sheetView>
  </sheetViews>
  <sheetFormatPr defaultColWidth="8.421875" defaultRowHeight="12.75"/>
  <cols>
    <col min="1" max="1" width="3.7109375" style="0" customWidth="1"/>
    <col min="2" max="2" width="50.7109375" style="0" customWidth="1"/>
    <col min="3" max="3" width="1.7109375" style="9" customWidth="1"/>
    <col min="4" max="4" width="10.7109375" style="0" customWidth="1"/>
    <col min="5" max="5" width="3.7109375" style="15" customWidth="1"/>
    <col min="6" max="6" width="3.7109375" style="16" customWidth="1"/>
    <col min="7" max="7" width="10.7109375" style="0" customWidth="1"/>
    <col min="8" max="8" width="3.7109375" style="15" customWidth="1"/>
    <col min="9" max="9" width="3.7109375" style="0" customWidth="1"/>
    <col min="10" max="10" width="10.7109375" style="0" customWidth="1"/>
    <col min="11" max="12" width="1.7109375" style="0" customWidth="1"/>
  </cols>
  <sheetData>
    <row r="1" spans="1:11" ht="15" customHeight="1">
      <c r="A1" s="47"/>
      <c r="B1" s="47"/>
      <c r="C1" s="78"/>
      <c r="D1" s="47"/>
      <c r="E1" s="79"/>
      <c r="F1" s="80"/>
      <c r="G1" s="47"/>
      <c r="H1" s="79"/>
      <c r="I1" s="47"/>
      <c r="J1" s="47"/>
      <c r="K1" s="47"/>
    </row>
    <row r="2" spans="1:11" s="19" customFormat="1" ht="18.75">
      <c r="A2" s="17" t="s">
        <v>139</v>
      </c>
      <c r="B2" s="81"/>
      <c r="C2" s="26"/>
      <c r="D2" s="26"/>
      <c r="E2" s="26"/>
      <c r="F2" s="26"/>
      <c r="G2" s="26"/>
      <c r="H2" s="26"/>
      <c r="I2" s="26"/>
      <c r="J2" s="26"/>
      <c r="K2" s="26"/>
    </row>
    <row r="3" spans="1:11" ht="15" customHeight="1">
      <c r="A3" s="36" t="s">
        <v>149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5" customHeight="1">
      <c r="A4" s="23"/>
      <c r="B4" s="23"/>
      <c r="C4" s="37"/>
      <c r="D4" s="23"/>
      <c r="E4" s="38"/>
      <c r="F4" s="39"/>
      <c r="G4" s="23"/>
      <c r="H4" s="38"/>
      <c r="I4" s="23"/>
      <c r="J4" s="23"/>
      <c r="K4" s="23"/>
    </row>
    <row r="5" spans="1:11" ht="15" customHeight="1">
      <c r="A5" s="23"/>
      <c r="B5" s="23"/>
      <c r="C5" s="37"/>
      <c r="D5" s="23"/>
      <c r="E5" s="38"/>
      <c r="F5" s="39"/>
      <c r="G5" s="23"/>
      <c r="H5" s="38"/>
      <c r="I5" s="23"/>
      <c r="J5" s="23"/>
      <c r="K5" s="23"/>
    </row>
    <row r="6" spans="1:11" ht="15" customHeight="1">
      <c r="A6" s="23"/>
      <c r="B6" s="23"/>
      <c r="C6" s="37"/>
      <c r="D6" s="23"/>
      <c r="E6" s="38"/>
      <c r="F6" s="39"/>
      <c r="G6" s="23"/>
      <c r="H6" s="38"/>
      <c r="I6" s="23"/>
      <c r="J6" s="40" t="s">
        <v>45</v>
      </c>
      <c r="K6" s="23"/>
    </row>
    <row r="7" spans="1:11" ht="15" customHeight="1">
      <c r="A7" s="23"/>
      <c r="B7" s="23"/>
      <c r="C7" s="37"/>
      <c r="D7" s="23"/>
      <c r="E7" s="38"/>
      <c r="F7" s="39"/>
      <c r="G7" s="40" t="s">
        <v>46</v>
      </c>
      <c r="H7" s="38"/>
      <c r="I7" s="23"/>
      <c r="J7" s="23"/>
      <c r="K7" s="23"/>
    </row>
    <row r="8" spans="1:11" ht="15" customHeight="1">
      <c r="A8" s="23"/>
      <c r="B8" s="23"/>
      <c r="C8" s="37"/>
      <c r="D8" s="41" t="s">
        <v>47</v>
      </c>
      <c r="E8" s="38"/>
      <c r="F8" s="39"/>
      <c r="G8" s="41" t="s">
        <v>48</v>
      </c>
      <c r="H8" s="38"/>
      <c r="I8" s="23"/>
      <c r="J8" s="41" t="s">
        <v>49</v>
      </c>
      <c r="K8" s="23"/>
    </row>
    <row r="9" spans="1:11" ht="15" customHeight="1">
      <c r="A9" s="23"/>
      <c r="B9" s="23"/>
      <c r="C9" s="37"/>
      <c r="D9" s="29"/>
      <c r="E9" s="38"/>
      <c r="F9" s="39"/>
      <c r="G9" s="23"/>
      <c r="H9" s="38"/>
      <c r="I9" s="23"/>
      <c r="J9" s="23"/>
      <c r="K9" s="23"/>
    </row>
    <row r="10" spans="1:11" ht="15" customHeight="1">
      <c r="A10" s="42" t="s">
        <v>50</v>
      </c>
      <c r="B10" s="23"/>
      <c r="C10" s="37"/>
      <c r="D10" s="43"/>
      <c r="E10" s="44"/>
      <c r="F10" s="45"/>
      <c r="G10" s="43"/>
      <c r="H10" s="44"/>
      <c r="I10" s="43"/>
      <c r="J10" s="43"/>
      <c r="K10" s="43"/>
    </row>
    <row r="11" spans="1:11" ht="15" customHeight="1">
      <c r="A11" s="23"/>
      <c r="B11" s="42" t="s">
        <v>51</v>
      </c>
      <c r="C11" s="37"/>
      <c r="D11" s="46">
        <v>101625</v>
      </c>
      <c r="E11" s="47"/>
      <c r="F11" s="45"/>
      <c r="G11" s="48" t="s">
        <v>52</v>
      </c>
      <c r="H11" s="44"/>
      <c r="I11" s="43"/>
      <c r="J11" s="46">
        <v>101625</v>
      </c>
      <c r="K11" s="43"/>
    </row>
    <row r="12" spans="1:11" ht="15" customHeight="1">
      <c r="A12" s="23"/>
      <c r="B12" s="42" t="s">
        <v>53</v>
      </c>
      <c r="C12" s="37"/>
      <c r="D12" s="46">
        <v>6111</v>
      </c>
      <c r="E12" s="47"/>
      <c r="F12" s="45"/>
      <c r="G12" s="48" t="s">
        <v>52</v>
      </c>
      <c r="H12" s="44"/>
      <c r="I12" s="43"/>
      <c r="J12" s="46">
        <v>6111</v>
      </c>
      <c r="K12" s="43"/>
    </row>
    <row r="13" spans="1:11" ht="15" customHeight="1">
      <c r="A13" s="23"/>
      <c r="B13" s="42" t="s">
        <v>54</v>
      </c>
      <c r="C13" s="37"/>
      <c r="D13" s="46">
        <v>107736</v>
      </c>
      <c r="E13" s="47"/>
      <c r="F13" s="45"/>
      <c r="G13" s="48" t="s">
        <v>52</v>
      </c>
      <c r="H13" s="44"/>
      <c r="I13" s="43"/>
      <c r="J13" s="46">
        <v>107736</v>
      </c>
      <c r="K13" s="43"/>
    </row>
    <row r="14" spans="1:11" ht="15" customHeight="1">
      <c r="A14" s="23"/>
      <c r="B14" s="23"/>
      <c r="C14" s="37"/>
      <c r="D14" s="49"/>
      <c r="E14" s="47"/>
      <c r="F14" s="45"/>
      <c r="G14" s="48"/>
      <c r="H14" s="44"/>
      <c r="I14" s="43"/>
      <c r="J14" s="49"/>
      <c r="K14" s="43"/>
    </row>
    <row r="15" spans="1:11" ht="15" customHeight="1">
      <c r="A15" s="42" t="s">
        <v>55</v>
      </c>
      <c r="B15" s="23"/>
      <c r="C15" s="37"/>
      <c r="D15" s="46"/>
      <c r="E15" s="47"/>
      <c r="F15" s="45"/>
      <c r="G15" s="48"/>
      <c r="H15" s="44"/>
      <c r="I15" s="43"/>
      <c r="J15" s="46"/>
      <c r="K15" s="43"/>
    </row>
    <row r="16" spans="1:11" ht="15" customHeight="1">
      <c r="A16" s="23"/>
      <c r="B16" s="42" t="s">
        <v>56</v>
      </c>
      <c r="C16" s="37"/>
      <c r="D16" s="46">
        <v>13603.441</v>
      </c>
      <c r="E16" s="47"/>
      <c r="F16" s="45"/>
      <c r="G16" s="48" t="s">
        <v>52</v>
      </c>
      <c r="H16" s="44"/>
      <c r="I16" s="43"/>
      <c r="J16" s="46">
        <v>13603.441</v>
      </c>
      <c r="K16" s="43"/>
    </row>
    <row r="17" spans="1:11" ht="15" customHeight="1">
      <c r="A17" s="23"/>
      <c r="B17" s="23"/>
      <c r="C17" s="37"/>
      <c r="D17" s="49"/>
      <c r="E17" s="47"/>
      <c r="F17" s="45"/>
      <c r="G17" s="48"/>
      <c r="H17" s="44"/>
      <c r="I17" s="43"/>
      <c r="J17" s="49"/>
      <c r="K17" s="43"/>
    </row>
    <row r="18" spans="1:11" ht="15" customHeight="1">
      <c r="A18" s="42" t="s">
        <v>57</v>
      </c>
      <c r="B18" s="23"/>
      <c r="C18" s="37"/>
      <c r="D18" s="46"/>
      <c r="E18" s="47"/>
      <c r="F18" s="45"/>
      <c r="G18" s="48"/>
      <c r="H18" s="44"/>
      <c r="I18" s="43"/>
      <c r="J18" s="46"/>
      <c r="K18" s="43"/>
    </row>
    <row r="19" spans="1:11" ht="15" customHeight="1">
      <c r="A19" s="23"/>
      <c r="B19" s="42" t="s">
        <v>58</v>
      </c>
      <c r="C19" s="37"/>
      <c r="D19" s="46">
        <v>94132.559</v>
      </c>
      <c r="E19" s="47"/>
      <c r="F19" s="45"/>
      <c r="G19" s="48" t="s">
        <v>52</v>
      </c>
      <c r="H19" s="44"/>
      <c r="I19" s="43"/>
      <c r="J19" s="46">
        <v>94132.559</v>
      </c>
      <c r="K19" s="43"/>
    </row>
    <row r="20" spans="1:11" ht="15" customHeight="1">
      <c r="A20" s="23"/>
      <c r="B20" s="23"/>
      <c r="C20" s="37"/>
      <c r="D20" s="49"/>
      <c r="E20" s="44"/>
      <c r="F20" s="45"/>
      <c r="G20" s="46"/>
      <c r="H20" s="44"/>
      <c r="I20" s="43"/>
      <c r="J20" s="46"/>
      <c r="K20" s="43"/>
    </row>
    <row r="21" spans="1:11" ht="15" customHeight="1">
      <c r="A21" s="42" t="s">
        <v>59</v>
      </c>
      <c r="B21" s="23"/>
      <c r="C21" s="37"/>
      <c r="D21" s="46">
        <v>103708.1</v>
      </c>
      <c r="E21" s="44"/>
      <c r="F21" s="45"/>
      <c r="G21" s="46">
        <v>26554.45</v>
      </c>
      <c r="H21" s="44"/>
      <c r="I21" s="43"/>
      <c r="J21" s="46">
        <v>130262.55</v>
      </c>
      <c r="K21" s="43"/>
    </row>
    <row r="22" spans="1:11" ht="15" customHeight="1">
      <c r="A22" s="42"/>
      <c r="B22" s="23"/>
      <c r="C22" s="37"/>
      <c r="D22" s="46"/>
      <c r="E22" s="44"/>
      <c r="F22" s="45"/>
      <c r="G22" s="46"/>
      <c r="H22" s="44"/>
      <c r="I22" s="43"/>
      <c r="J22" s="46"/>
      <c r="K22" s="43"/>
    </row>
    <row r="23" spans="1:11" ht="15" customHeight="1">
      <c r="A23" s="42" t="s">
        <v>60</v>
      </c>
      <c r="B23" s="23"/>
      <c r="C23" s="37"/>
      <c r="D23" s="46">
        <v>511505.236</v>
      </c>
      <c r="E23" s="44"/>
      <c r="F23" s="45"/>
      <c r="G23" s="46">
        <v>203960.848</v>
      </c>
      <c r="H23" s="44"/>
      <c r="I23" s="43"/>
      <c r="J23" s="46">
        <v>715466.084</v>
      </c>
      <c r="K23" s="43"/>
    </row>
    <row r="24" spans="1:11" ht="15" customHeight="1">
      <c r="A24" s="42"/>
      <c r="B24" s="23"/>
      <c r="C24" s="37"/>
      <c r="D24" s="46"/>
      <c r="E24" s="44"/>
      <c r="F24" s="45"/>
      <c r="G24" s="46"/>
      <c r="H24" s="44"/>
      <c r="I24" s="43"/>
      <c r="J24" s="46"/>
      <c r="K24" s="43"/>
    </row>
    <row r="25" spans="1:11" ht="15" customHeight="1">
      <c r="A25" s="42" t="s">
        <v>61</v>
      </c>
      <c r="B25" s="23"/>
      <c r="C25" s="37"/>
      <c r="D25" s="46">
        <v>1210084.528</v>
      </c>
      <c r="E25" s="44" t="s">
        <v>62</v>
      </c>
      <c r="F25" s="45"/>
      <c r="G25" s="46">
        <v>1322117.957</v>
      </c>
      <c r="H25" s="44" t="s">
        <v>63</v>
      </c>
      <c r="I25" s="43"/>
      <c r="J25" s="46">
        <v>2532202.485</v>
      </c>
      <c r="K25" s="43"/>
    </row>
    <row r="26" spans="1:11" ht="15" customHeight="1">
      <c r="A26" s="42"/>
      <c r="B26" s="23"/>
      <c r="C26" s="37"/>
      <c r="D26" s="46"/>
      <c r="E26" s="44"/>
      <c r="F26" s="45"/>
      <c r="G26" s="46"/>
      <c r="H26" s="44"/>
      <c r="I26" s="43"/>
      <c r="J26" s="46"/>
      <c r="K26" s="43"/>
    </row>
    <row r="27" spans="1:11" ht="15" customHeight="1">
      <c r="A27" s="42" t="s">
        <v>64</v>
      </c>
      <c r="B27" s="23"/>
      <c r="C27" s="37"/>
      <c r="D27" s="49"/>
      <c r="E27" s="44"/>
      <c r="F27" s="45"/>
      <c r="G27" s="49"/>
      <c r="H27" s="44"/>
      <c r="I27" s="43"/>
      <c r="J27" s="49"/>
      <c r="K27" s="43"/>
    </row>
    <row r="28" spans="1:11" ht="15" customHeight="1">
      <c r="A28" s="23"/>
      <c r="B28" s="42" t="s">
        <v>65</v>
      </c>
      <c r="C28" s="37"/>
      <c r="D28" s="46">
        <v>54471.957</v>
      </c>
      <c r="E28" s="44"/>
      <c r="F28" s="45"/>
      <c r="G28" s="46">
        <v>7405.976</v>
      </c>
      <c r="H28" s="44"/>
      <c r="I28" s="43"/>
      <c r="J28" s="46">
        <v>61877.933</v>
      </c>
      <c r="K28" s="43"/>
    </row>
    <row r="29" spans="1:11" ht="15" customHeight="1">
      <c r="A29" s="23"/>
      <c r="B29" s="42"/>
      <c r="C29" s="37"/>
      <c r="D29" s="46"/>
      <c r="E29" s="44"/>
      <c r="F29" s="45"/>
      <c r="G29" s="46"/>
      <c r="H29" s="44"/>
      <c r="I29" s="43"/>
      <c r="J29" s="46"/>
      <c r="K29" s="43"/>
    </row>
    <row r="30" spans="1:11" ht="15" customHeight="1">
      <c r="A30" s="42" t="s">
        <v>66</v>
      </c>
      <c r="B30" s="23"/>
      <c r="C30" s="37"/>
      <c r="D30" s="49"/>
      <c r="E30" s="44"/>
      <c r="F30" s="45"/>
      <c r="G30" s="49"/>
      <c r="H30" s="44"/>
      <c r="I30" s="43"/>
      <c r="J30" s="49"/>
      <c r="K30" s="43"/>
    </row>
    <row r="31" spans="1:11" ht="15" customHeight="1">
      <c r="A31" s="23"/>
      <c r="B31" s="42" t="s">
        <v>67</v>
      </c>
      <c r="C31" s="37"/>
      <c r="D31" s="46">
        <v>11589.838</v>
      </c>
      <c r="E31" s="44"/>
      <c r="F31" s="45"/>
      <c r="G31" s="46">
        <v>26661.187</v>
      </c>
      <c r="H31" s="44"/>
      <c r="I31" s="43"/>
      <c r="J31" s="46">
        <v>38251.025</v>
      </c>
      <c r="K31" s="43"/>
    </row>
    <row r="32" spans="1:11" ht="15" customHeight="1">
      <c r="A32" s="23"/>
      <c r="B32" s="42"/>
      <c r="C32" s="37"/>
      <c r="D32" s="46"/>
      <c r="E32" s="44"/>
      <c r="F32" s="45"/>
      <c r="G32" s="46"/>
      <c r="H32" s="44"/>
      <c r="I32" s="43"/>
      <c r="J32" s="46"/>
      <c r="K32" s="43"/>
    </row>
    <row r="33" spans="1:11" ht="15" customHeight="1">
      <c r="A33" s="42" t="s">
        <v>68</v>
      </c>
      <c r="B33" s="23"/>
      <c r="C33" s="37"/>
      <c r="D33" s="49"/>
      <c r="E33" s="44"/>
      <c r="F33" s="45"/>
      <c r="G33" s="49"/>
      <c r="H33" s="44"/>
      <c r="I33" s="43"/>
      <c r="J33" s="49"/>
      <c r="K33" s="43"/>
    </row>
    <row r="34" spans="1:11" ht="15" customHeight="1">
      <c r="A34" s="23"/>
      <c r="B34" s="42" t="s">
        <v>69</v>
      </c>
      <c r="C34" s="37"/>
      <c r="D34" s="46"/>
      <c r="E34" s="44"/>
      <c r="F34" s="45"/>
      <c r="G34" s="46"/>
      <c r="H34" s="44"/>
      <c r="I34" s="43"/>
      <c r="J34" s="46"/>
      <c r="K34" s="43"/>
    </row>
    <row r="35" spans="1:11" ht="15" customHeight="1">
      <c r="A35" s="23"/>
      <c r="B35" s="42" t="s">
        <v>70</v>
      </c>
      <c r="C35" s="37"/>
      <c r="D35" s="46">
        <v>1512</v>
      </c>
      <c r="E35" s="44"/>
      <c r="F35" s="45"/>
      <c r="G35" s="46">
        <v>3795.514</v>
      </c>
      <c r="H35" s="44"/>
      <c r="I35" s="43"/>
      <c r="J35" s="46">
        <v>5307.514</v>
      </c>
      <c r="K35" s="43"/>
    </row>
    <row r="36" spans="1:11" ht="15" customHeight="1">
      <c r="A36" s="23"/>
      <c r="B36" s="23"/>
      <c r="C36" s="37"/>
      <c r="D36" s="49"/>
      <c r="E36" s="44"/>
      <c r="F36" s="45"/>
      <c r="G36" s="49"/>
      <c r="H36" s="44"/>
      <c r="I36" s="43"/>
      <c r="J36" s="49"/>
      <c r="K36" s="43"/>
    </row>
    <row r="37" spans="1:11" ht="15" customHeight="1">
      <c r="A37" s="50" t="s">
        <v>71</v>
      </c>
      <c r="B37" s="23"/>
      <c r="C37" s="37"/>
      <c r="D37" s="46"/>
      <c r="E37" s="44"/>
      <c r="F37" s="45"/>
      <c r="G37" s="46"/>
      <c r="H37" s="44"/>
      <c r="I37" s="43"/>
      <c r="J37" s="46"/>
      <c r="K37" s="43"/>
    </row>
    <row r="38" spans="1:11" ht="15" customHeight="1">
      <c r="A38" s="50"/>
      <c r="B38" s="23"/>
      <c r="C38" s="37"/>
      <c r="D38" s="46"/>
      <c r="E38" s="44"/>
      <c r="F38" s="45"/>
      <c r="G38" s="46"/>
      <c r="H38" s="44"/>
      <c r="I38" s="43"/>
      <c r="J38" s="46"/>
      <c r="K38" s="43"/>
    </row>
    <row r="39" spans="1:11" ht="15" customHeight="1">
      <c r="A39" s="23"/>
      <c r="B39" s="42" t="s">
        <v>72</v>
      </c>
      <c r="C39" s="37"/>
      <c r="D39" s="46">
        <v>197841</v>
      </c>
      <c r="E39" s="44"/>
      <c r="F39" s="45"/>
      <c r="G39" s="46">
        <v>26554</v>
      </c>
      <c r="H39" s="44"/>
      <c r="I39" s="43"/>
      <c r="J39" s="46">
        <v>224395</v>
      </c>
      <c r="K39" s="43"/>
    </row>
    <row r="40" spans="1:11" ht="15" customHeight="1">
      <c r="A40" s="23"/>
      <c r="B40" s="42"/>
      <c r="C40" s="37"/>
      <c r="D40" s="46"/>
      <c r="E40" s="44"/>
      <c r="F40" s="45"/>
      <c r="G40" s="46"/>
      <c r="H40" s="44"/>
      <c r="I40" s="43"/>
      <c r="J40" s="46"/>
      <c r="K40" s="43"/>
    </row>
    <row r="41" spans="1:11" ht="15" customHeight="1">
      <c r="A41" s="23"/>
      <c r="B41" s="42" t="s">
        <v>73</v>
      </c>
      <c r="C41" s="37"/>
      <c r="D41" s="46">
        <v>1973902</v>
      </c>
      <c r="E41" s="44" t="s">
        <v>62</v>
      </c>
      <c r="F41" s="45"/>
      <c r="G41" s="46">
        <v>1560039</v>
      </c>
      <c r="H41" s="44" t="s">
        <v>63</v>
      </c>
      <c r="I41" s="43"/>
      <c r="J41" s="46">
        <v>3533942</v>
      </c>
      <c r="K41" s="43"/>
    </row>
    <row r="42" spans="1:11" ht="15" customHeight="1">
      <c r="A42" s="23"/>
      <c r="B42" s="23"/>
      <c r="C42" s="51" t="s">
        <v>4</v>
      </c>
      <c r="D42" s="46">
        <v>1970146</v>
      </c>
      <c r="E42" s="44" t="s">
        <v>5</v>
      </c>
      <c r="F42" s="45" t="s">
        <v>4</v>
      </c>
      <c r="G42" s="46">
        <v>1563796</v>
      </c>
      <c r="H42" s="44" t="s">
        <v>5</v>
      </c>
      <c r="I42" s="43"/>
      <c r="J42" s="46"/>
      <c r="K42" s="43"/>
    </row>
    <row r="43" spans="1:11" ht="15" customHeight="1">
      <c r="A43" s="23"/>
      <c r="B43" s="23"/>
      <c r="C43" s="51"/>
      <c r="D43" s="46"/>
      <c r="E43" s="44"/>
      <c r="F43" s="45"/>
      <c r="G43" s="46"/>
      <c r="H43" s="44"/>
      <c r="I43" s="43"/>
      <c r="J43" s="46"/>
      <c r="K43" s="43"/>
    </row>
    <row r="44" spans="1:11" ht="15" customHeight="1">
      <c r="A44" s="23"/>
      <c r="B44" s="42" t="s">
        <v>74</v>
      </c>
      <c r="C44" s="37"/>
      <c r="D44" s="46">
        <v>1987004</v>
      </c>
      <c r="E44" s="44" t="s">
        <v>62</v>
      </c>
      <c r="F44" s="45"/>
      <c r="G44" s="46">
        <v>1590496</v>
      </c>
      <c r="H44" s="44" t="s">
        <v>63</v>
      </c>
      <c r="I44" s="43"/>
      <c r="J44" s="46">
        <v>3577500</v>
      </c>
      <c r="K44" s="43"/>
    </row>
    <row r="45" spans="1:11" ht="15" customHeight="1">
      <c r="A45" s="23"/>
      <c r="B45" s="23"/>
      <c r="C45" s="51" t="s">
        <v>4</v>
      </c>
      <c r="D45" s="46">
        <v>1983248</v>
      </c>
      <c r="E45" s="44" t="s">
        <v>5</v>
      </c>
      <c r="F45" s="45" t="s">
        <v>4</v>
      </c>
      <c r="G45" s="46">
        <v>1594252</v>
      </c>
      <c r="H45" s="44" t="s">
        <v>5</v>
      </c>
      <c r="I45" s="43"/>
      <c r="J45" s="46"/>
      <c r="K45" s="43"/>
    </row>
    <row r="46" spans="1:11" ht="15" customHeight="1">
      <c r="A46" s="23"/>
      <c r="B46" s="23"/>
      <c r="C46" s="37"/>
      <c r="D46" s="43"/>
      <c r="E46" s="44"/>
      <c r="F46" s="45"/>
      <c r="G46" s="43"/>
      <c r="H46" s="44"/>
      <c r="I46" s="43"/>
      <c r="J46" s="43"/>
      <c r="K46" s="43"/>
    </row>
    <row r="47" spans="1:11" ht="15" customHeight="1">
      <c r="A47" s="23"/>
      <c r="B47" s="23"/>
      <c r="C47" s="37"/>
      <c r="D47" s="23"/>
      <c r="E47" s="38"/>
      <c r="F47" s="39"/>
      <c r="G47" s="23"/>
      <c r="H47" s="38"/>
      <c r="I47" s="23"/>
      <c r="J47" s="23"/>
      <c r="K47" s="23"/>
    </row>
    <row r="48" spans="1:11" ht="15" customHeight="1">
      <c r="A48" s="23"/>
      <c r="B48" s="23"/>
      <c r="C48" s="37"/>
      <c r="D48" s="23"/>
      <c r="E48" s="38"/>
      <c r="F48" s="39"/>
      <c r="G48" s="23"/>
      <c r="H48" s="38"/>
      <c r="I48" s="23"/>
      <c r="J48" s="23"/>
      <c r="K48" s="23"/>
    </row>
    <row r="49" spans="1:11" ht="15" customHeight="1">
      <c r="A49" s="42" t="s">
        <v>75</v>
      </c>
      <c r="B49" s="23"/>
      <c r="C49" s="37"/>
      <c r="D49" s="43"/>
      <c r="E49" s="44"/>
      <c r="F49" s="45"/>
      <c r="G49" s="43"/>
      <c r="H49" s="44"/>
      <c r="I49" s="43"/>
      <c r="J49" s="43"/>
      <c r="K49" s="43"/>
    </row>
    <row r="50" spans="1:11" ht="15" customHeight="1">
      <c r="A50" s="42" t="s">
        <v>76</v>
      </c>
      <c r="B50" s="23"/>
      <c r="C50" s="37"/>
      <c r="D50" s="43"/>
      <c r="E50" s="44"/>
      <c r="F50" s="45"/>
      <c r="G50" s="43"/>
      <c r="H50" s="44"/>
      <c r="I50" s="43"/>
      <c r="J50" s="43"/>
      <c r="K50" s="43"/>
    </row>
    <row r="51" spans="1:11" ht="15" customHeight="1">
      <c r="A51" s="42" t="s">
        <v>77</v>
      </c>
      <c r="B51" s="23"/>
      <c r="C51" s="37"/>
      <c r="D51" s="23"/>
      <c r="E51" s="38"/>
      <c r="F51" s="39"/>
      <c r="G51" s="23"/>
      <c r="H51" s="38"/>
      <c r="I51" s="23"/>
      <c r="J51" s="23"/>
      <c r="K51" s="23"/>
    </row>
    <row r="52" spans="1:11" ht="15" customHeight="1">
      <c r="A52" s="42"/>
      <c r="B52" s="23"/>
      <c r="C52" s="37"/>
      <c r="D52" s="23"/>
      <c r="E52" s="38"/>
      <c r="F52" s="39"/>
      <c r="G52" s="23"/>
      <c r="H52" s="38"/>
      <c r="I52" s="23"/>
      <c r="J52" s="23"/>
      <c r="K52" s="23"/>
    </row>
    <row r="53" spans="1:11" ht="15" customHeight="1">
      <c r="A53" s="23"/>
      <c r="B53" s="23"/>
      <c r="C53" s="37"/>
      <c r="D53" s="23"/>
      <c r="E53" s="38"/>
      <c r="F53" s="39"/>
      <c r="G53" s="23"/>
      <c r="H53" s="38"/>
      <c r="I53" s="23"/>
      <c r="J53" s="23"/>
      <c r="K53" s="23"/>
    </row>
    <row r="54" spans="1:11" ht="15" customHeight="1">
      <c r="A54" s="42" t="s">
        <v>78</v>
      </c>
      <c r="B54" s="23"/>
      <c r="C54" s="37"/>
      <c r="D54" s="43"/>
      <c r="E54" s="44"/>
      <c r="F54" s="45"/>
      <c r="G54" s="43"/>
      <c r="H54" s="44"/>
      <c r="I54" s="43"/>
      <c r="J54" s="43"/>
      <c r="K54" s="43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83" r:id="rId1"/>
  <headerFooter alignWithMargins="0">
    <oddFooter>&amp;R&amp;8&amp;F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workbookViewId="0" topLeftCell="A1">
      <selection activeCell="A12" sqref="A12:B12"/>
    </sheetView>
  </sheetViews>
  <sheetFormatPr defaultColWidth="8.421875" defaultRowHeight="12.75"/>
  <cols>
    <col min="1" max="1" width="40.7109375" style="0" customWidth="1"/>
    <col min="2" max="2" width="1.7109375" style="16" customWidth="1"/>
    <col min="3" max="3" width="10.7109375" style="0" customWidth="1"/>
    <col min="4" max="4" width="3.7109375" style="15" customWidth="1"/>
    <col min="5" max="5" width="3.7109375" style="16" customWidth="1"/>
    <col min="6" max="6" width="10.7109375" style="0" customWidth="1"/>
    <col min="7" max="7" width="3.7109375" style="15" customWidth="1"/>
    <col min="8" max="8" width="3.7109375" style="0" customWidth="1"/>
    <col min="9" max="9" width="10.7109375" style="0" customWidth="1"/>
    <col min="10" max="11" width="1.7109375" style="0" customWidth="1"/>
  </cols>
  <sheetData>
    <row r="1" spans="1:10" ht="15" customHeight="1">
      <c r="A1" s="47"/>
      <c r="B1" s="80"/>
      <c r="C1" s="47"/>
      <c r="D1" s="79"/>
      <c r="E1" s="80"/>
      <c r="F1" s="47"/>
      <c r="G1" s="79"/>
      <c r="H1" s="47"/>
      <c r="I1" s="47"/>
      <c r="J1" s="47"/>
    </row>
    <row r="2" spans="1:10" ht="18.75">
      <c r="A2" s="60" t="s">
        <v>140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5" customHeight="1">
      <c r="A3" s="52" t="s">
        <v>149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5" customHeight="1">
      <c r="A4" s="26"/>
      <c r="B4" s="39"/>
      <c r="C4" s="26"/>
      <c r="D4" s="38"/>
      <c r="E4" s="39"/>
      <c r="F4" s="26"/>
      <c r="G4" s="38"/>
      <c r="H4" s="26"/>
      <c r="I4" s="26"/>
      <c r="J4" s="26"/>
    </row>
    <row r="5" spans="1:10" ht="15" customHeight="1">
      <c r="A5" s="23"/>
      <c r="B5" s="39"/>
      <c r="C5" s="23"/>
      <c r="D5" s="38"/>
      <c r="E5" s="39"/>
      <c r="F5" s="23"/>
      <c r="G5" s="38"/>
      <c r="H5" s="23"/>
      <c r="I5" s="23"/>
      <c r="J5" s="23"/>
    </row>
    <row r="6" spans="1:10" ht="15" customHeight="1">
      <c r="A6" s="23"/>
      <c r="B6" s="39"/>
      <c r="C6" s="23"/>
      <c r="D6" s="38"/>
      <c r="E6" s="39"/>
      <c r="F6" s="23"/>
      <c r="G6" s="38"/>
      <c r="H6" s="23"/>
      <c r="I6" s="45" t="s">
        <v>45</v>
      </c>
      <c r="J6" s="23"/>
    </row>
    <row r="7" spans="1:10" ht="15" customHeight="1">
      <c r="A7" s="23"/>
      <c r="B7" s="39"/>
      <c r="C7" s="23"/>
      <c r="D7" s="38"/>
      <c r="E7" s="39"/>
      <c r="F7" s="23"/>
      <c r="G7" s="38"/>
      <c r="H7" s="23"/>
      <c r="I7" s="23"/>
      <c r="J7" s="23"/>
    </row>
    <row r="8" spans="1:10" ht="15" customHeight="1">
      <c r="A8" s="23"/>
      <c r="B8" s="39"/>
      <c r="C8" s="23"/>
      <c r="D8" s="38"/>
      <c r="E8" s="39"/>
      <c r="F8" s="45" t="s">
        <v>46</v>
      </c>
      <c r="G8" s="38"/>
      <c r="H8" s="23"/>
      <c r="I8" s="23"/>
      <c r="J8" s="23"/>
    </row>
    <row r="9" spans="1:11" ht="15" customHeight="1">
      <c r="A9" s="23"/>
      <c r="B9" s="39"/>
      <c r="C9" s="53" t="s">
        <v>47</v>
      </c>
      <c r="D9" s="54"/>
      <c r="E9" s="55"/>
      <c r="F9" s="53" t="s">
        <v>48</v>
      </c>
      <c r="G9" s="54"/>
      <c r="H9" s="29"/>
      <c r="I9" s="53" t="s">
        <v>49</v>
      </c>
      <c r="J9" s="23"/>
      <c r="K9" s="12"/>
    </row>
    <row r="10" spans="1:10" ht="15" customHeight="1">
      <c r="A10" s="23"/>
      <c r="B10" s="39"/>
      <c r="C10" s="23"/>
      <c r="D10" s="38"/>
      <c r="E10" s="39"/>
      <c r="F10" s="23"/>
      <c r="G10" s="38"/>
      <c r="H10" s="23"/>
      <c r="I10" s="23"/>
      <c r="J10" s="23"/>
    </row>
    <row r="11" spans="1:11" ht="19.5" customHeight="1">
      <c r="A11" s="44" t="s">
        <v>79</v>
      </c>
      <c r="B11" s="39"/>
      <c r="C11" s="46">
        <v>103708</v>
      </c>
      <c r="D11" s="38"/>
      <c r="E11" s="39"/>
      <c r="F11" s="46">
        <v>26554</v>
      </c>
      <c r="G11" s="38"/>
      <c r="H11" s="23"/>
      <c r="I11" s="46">
        <v>130263</v>
      </c>
      <c r="J11" s="23"/>
      <c r="K11" s="1"/>
    </row>
    <row r="12" spans="1:11" ht="19.5" customHeight="1">
      <c r="A12" s="44"/>
      <c r="B12" s="39"/>
      <c r="C12" s="46"/>
      <c r="D12" s="38"/>
      <c r="E12" s="39"/>
      <c r="F12" s="46"/>
      <c r="G12" s="38"/>
      <c r="H12" s="23"/>
      <c r="I12" s="46"/>
      <c r="J12" s="23"/>
      <c r="K12" s="1"/>
    </row>
    <row r="13" spans="1:10" ht="19.5" customHeight="1">
      <c r="A13" s="44" t="s">
        <v>80</v>
      </c>
      <c r="B13" s="39"/>
      <c r="C13" s="46">
        <v>511505</v>
      </c>
      <c r="D13" s="38"/>
      <c r="E13" s="39"/>
      <c r="F13" s="46">
        <v>203961</v>
      </c>
      <c r="G13" s="38"/>
      <c r="H13" s="23"/>
      <c r="I13" s="46">
        <v>715466</v>
      </c>
      <c r="J13" s="23"/>
    </row>
    <row r="14" spans="1:10" ht="19.5" customHeight="1">
      <c r="A14" s="44"/>
      <c r="B14" s="39"/>
      <c r="C14" s="46"/>
      <c r="D14" s="38"/>
      <c r="E14" s="39"/>
      <c r="F14" s="46"/>
      <c r="G14" s="38"/>
      <c r="H14" s="23"/>
      <c r="I14" s="46"/>
      <c r="J14" s="23"/>
    </row>
    <row r="15" spans="1:10" ht="19.5" customHeight="1">
      <c r="A15" s="44" t="s">
        <v>81</v>
      </c>
      <c r="B15" s="39"/>
      <c r="C15" s="46">
        <v>1210084.528</v>
      </c>
      <c r="D15" s="44" t="s">
        <v>62</v>
      </c>
      <c r="E15" s="39"/>
      <c r="F15" s="46">
        <v>1322117.957</v>
      </c>
      <c r="G15" s="44" t="s">
        <v>63</v>
      </c>
      <c r="H15" s="23"/>
      <c r="I15" s="46">
        <v>2532202</v>
      </c>
      <c r="J15" s="23"/>
    </row>
    <row r="16" spans="1:10" ht="19.5" customHeight="1">
      <c r="A16" s="23"/>
      <c r="B16" s="45" t="s">
        <v>4</v>
      </c>
      <c r="C16" s="46">
        <v>1206328</v>
      </c>
      <c r="D16" s="44" t="s">
        <v>5</v>
      </c>
      <c r="E16" s="45" t="s">
        <v>4</v>
      </c>
      <c r="F16" s="46">
        <v>1325874</v>
      </c>
      <c r="G16" s="44" t="s">
        <v>5</v>
      </c>
      <c r="H16" s="23"/>
      <c r="I16" s="46"/>
      <c r="J16" s="23"/>
    </row>
    <row r="17" spans="1:10" ht="19.5" customHeight="1">
      <c r="A17" s="23"/>
      <c r="B17" s="45"/>
      <c r="C17" s="46"/>
      <c r="D17" s="44"/>
      <c r="E17" s="45"/>
      <c r="F17" s="46"/>
      <c r="G17" s="44"/>
      <c r="H17" s="23"/>
      <c r="I17" s="46"/>
      <c r="J17" s="23"/>
    </row>
    <row r="18" spans="1:10" ht="19.5" customHeight="1">
      <c r="A18" s="44" t="s">
        <v>82</v>
      </c>
      <c r="B18" s="39"/>
      <c r="C18" s="46">
        <v>1825298</v>
      </c>
      <c r="D18" s="44" t="s">
        <v>62</v>
      </c>
      <c r="E18" s="39"/>
      <c r="F18" s="46">
        <v>1552633</v>
      </c>
      <c r="G18" s="44" t="s">
        <v>63</v>
      </c>
      <c r="H18" s="23"/>
      <c r="I18" s="46">
        <v>3377931</v>
      </c>
      <c r="J18" s="23"/>
    </row>
    <row r="19" spans="1:11" ht="19.5" customHeight="1">
      <c r="A19" s="23"/>
      <c r="B19" s="45" t="s">
        <v>4</v>
      </c>
      <c r="C19" s="46">
        <v>1821541</v>
      </c>
      <c r="D19" s="44" t="s">
        <v>5</v>
      </c>
      <c r="E19" s="45" t="s">
        <v>4</v>
      </c>
      <c r="F19" s="46">
        <v>1556390</v>
      </c>
      <c r="G19" s="44" t="s">
        <v>5</v>
      </c>
      <c r="H19" s="23"/>
      <c r="I19" s="46"/>
      <c r="J19" s="23"/>
      <c r="K19" s="1"/>
    </row>
    <row r="20" spans="1:11" ht="19.5" customHeight="1">
      <c r="A20" s="23"/>
      <c r="B20" s="45"/>
      <c r="C20" s="46"/>
      <c r="D20" s="44"/>
      <c r="E20" s="45"/>
      <c r="F20" s="46"/>
      <c r="G20" s="44"/>
      <c r="H20" s="23"/>
      <c r="I20" s="46"/>
      <c r="J20" s="23"/>
      <c r="K20" s="1"/>
    </row>
    <row r="21" spans="1:10" ht="19.5" customHeight="1">
      <c r="A21" s="44" t="s">
        <v>83</v>
      </c>
      <c r="B21" s="39"/>
      <c r="C21" s="46">
        <v>8044</v>
      </c>
      <c r="D21" s="38"/>
      <c r="E21" s="39"/>
      <c r="F21" s="46">
        <v>24096</v>
      </c>
      <c r="G21" s="38"/>
      <c r="H21" s="23"/>
      <c r="I21" s="46">
        <v>32140</v>
      </c>
      <c r="J21" s="23"/>
    </row>
    <row r="22" spans="1:10" ht="19.5" customHeight="1">
      <c r="A22" s="44"/>
      <c r="B22" s="39"/>
      <c r="C22" s="46"/>
      <c r="D22" s="38"/>
      <c r="E22" s="39"/>
      <c r="F22" s="46"/>
      <c r="G22" s="38"/>
      <c r="H22" s="23"/>
      <c r="I22" s="46"/>
      <c r="J22" s="23"/>
    </row>
    <row r="23" spans="1:10" ht="19.5" customHeight="1">
      <c r="A23" s="44" t="s">
        <v>84</v>
      </c>
      <c r="B23" s="39"/>
      <c r="C23" s="46">
        <v>3546</v>
      </c>
      <c r="D23" s="38"/>
      <c r="E23" s="39"/>
      <c r="F23" s="46">
        <v>2566</v>
      </c>
      <c r="G23" s="38"/>
      <c r="H23" s="23"/>
      <c r="I23" s="46">
        <v>6112</v>
      </c>
      <c r="J23" s="23"/>
    </row>
    <row r="24" spans="1:10" ht="19.5" customHeight="1">
      <c r="A24" s="44"/>
      <c r="B24" s="39"/>
      <c r="C24" s="46"/>
      <c r="D24" s="38"/>
      <c r="E24" s="39"/>
      <c r="F24" s="46"/>
      <c r="G24" s="38"/>
      <c r="H24" s="23"/>
      <c r="I24" s="46"/>
      <c r="J24" s="23"/>
    </row>
    <row r="25" spans="1:10" ht="19.5" customHeight="1">
      <c r="A25" s="44" t="s">
        <v>85</v>
      </c>
      <c r="B25" s="39"/>
      <c r="C25" s="46">
        <v>1836888</v>
      </c>
      <c r="D25" s="44" t="s">
        <v>62</v>
      </c>
      <c r="E25" s="39"/>
      <c r="F25" s="46">
        <v>1579294</v>
      </c>
      <c r="G25" s="44" t="s">
        <v>63</v>
      </c>
      <c r="H25" s="23"/>
      <c r="I25" s="46">
        <v>3416182</v>
      </c>
      <c r="J25" s="23"/>
    </row>
    <row r="26" spans="1:11" ht="19.5" customHeight="1">
      <c r="A26" s="23"/>
      <c r="B26" s="45" t="s">
        <v>4</v>
      </c>
      <c r="C26" s="46">
        <v>1833131</v>
      </c>
      <c r="D26" s="44" t="s">
        <v>5</v>
      </c>
      <c r="E26" s="45" t="s">
        <v>4</v>
      </c>
      <c r="F26" s="46">
        <v>1583051</v>
      </c>
      <c r="G26" s="44" t="s">
        <v>5</v>
      </c>
      <c r="H26" s="23"/>
      <c r="I26" s="56"/>
      <c r="J26" s="23"/>
      <c r="K26" s="1"/>
    </row>
    <row r="27" spans="1:10" ht="15" customHeight="1">
      <c r="A27" s="23"/>
      <c r="B27" s="39"/>
      <c r="C27" s="23"/>
      <c r="D27" s="38"/>
      <c r="E27" s="39"/>
      <c r="F27" s="23"/>
      <c r="G27" s="38"/>
      <c r="H27" s="23"/>
      <c r="I27" s="23"/>
      <c r="J27" s="23"/>
    </row>
    <row r="28" spans="1:10" ht="15" customHeight="1">
      <c r="A28" s="23"/>
      <c r="B28" s="39"/>
      <c r="C28" s="23"/>
      <c r="D28" s="38"/>
      <c r="E28" s="39"/>
      <c r="F28" s="23"/>
      <c r="G28" s="38"/>
      <c r="H28" s="23"/>
      <c r="I28" s="23"/>
      <c r="J28" s="23"/>
    </row>
    <row r="29" spans="1:10" ht="15" customHeight="1">
      <c r="A29" s="23"/>
      <c r="B29" s="39"/>
      <c r="C29" s="23"/>
      <c r="D29" s="38"/>
      <c r="E29" s="39"/>
      <c r="F29" s="23"/>
      <c r="G29" s="38"/>
      <c r="H29" s="23"/>
      <c r="I29" s="23"/>
      <c r="J29" s="23"/>
    </row>
    <row r="30" spans="1:10" ht="15" customHeight="1">
      <c r="A30" s="44" t="s">
        <v>75</v>
      </c>
      <c r="B30" s="39"/>
      <c r="C30" s="23"/>
      <c r="D30" s="38"/>
      <c r="E30" s="39"/>
      <c r="F30" s="23"/>
      <c r="G30" s="38"/>
      <c r="H30" s="23"/>
      <c r="I30" s="23"/>
      <c r="J30" s="23"/>
    </row>
    <row r="31" spans="1:10" ht="15" customHeight="1">
      <c r="A31" s="44" t="s">
        <v>76</v>
      </c>
      <c r="B31" s="39"/>
      <c r="C31" s="23"/>
      <c r="D31" s="38"/>
      <c r="E31" s="39"/>
      <c r="F31" s="23"/>
      <c r="G31" s="38"/>
      <c r="H31" s="23"/>
      <c r="I31" s="23"/>
      <c r="J31" s="23"/>
    </row>
    <row r="32" spans="1:10" ht="15" customHeight="1">
      <c r="A32" s="44" t="s">
        <v>77</v>
      </c>
      <c r="B32" s="39"/>
      <c r="C32" s="23"/>
      <c r="D32" s="38"/>
      <c r="E32" s="39"/>
      <c r="F32" s="23"/>
      <c r="G32" s="38"/>
      <c r="H32" s="23"/>
      <c r="I32" s="23"/>
      <c r="J32" s="23"/>
    </row>
    <row r="33" spans="1:10" ht="15" customHeight="1">
      <c r="A33" s="44"/>
      <c r="B33" s="39"/>
      <c r="C33" s="23"/>
      <c r="D33" s="38"/>
      <c r="E33" s="39"/>
      <c r="F33" s="23"/>
      <c r="G33" s="38"/>
      <c r="H33" s="23"/>
      <c r="I33" s="23"/>
      <c r="J33" s="23"/>
    </row>
    <row r="34" spans="1:10" ht="15" customHeight="1">
      <c r="A34" s="23"/>
      <c r="B34" s="39"/>
      <c r="C34" s="23"/>
      <c r="D34" s="38"/>
      <c r="E34" s="39"/>
      <c r="F34" s="23"/>
      <c r="G34" s="38"/>
      <c r="H34" s="23"/>
      <c r="I34" s="23"/>
      <c r="J34" s="23"/>
    </row>
    <row r="35" spans="1:10" ht="15" customHeight="1">
      <c r="A35" s="44" t="s">
        <v>44</v>
      </c>
      <c r="B35" s="39"/>
      <c r="C35" s="23"/>
      <c r="D35" s="38"/>
      <c r="E35" s="39"/>
      <c r="F35" s="23"/>
      <c r="G35" s="38"/>
      <c r="H35" s="23"/>
      <c r="I35" s="23"/>
      <c r="J35" s="23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95" r:id="rId1"/>
  <headerFooter alignWithMargins="0">
    <oddFooter>&amp;R&amp;8&amp;F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workbookViewId="0" topLeftCell="A1">
      <selection activeCell="E52" sqref="E52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5" width="12.7109375" style="0" customWidth="1"/>
    <col min="6" max="7" width="1.7109375" style="0" customWidth="1"/>
  </cols>
  <sheetData>
    <row r="1" spans="1:6" ht="15">
      <c r="A1" s="23"/>
      <c r="B1" s="23"/>
      <c r="C1" s="23"/>
      <c r="D1" s="23"/>
      <c r="E1" s="23"/>
      <c r="F1" s="23"/>
    </row>
    <row r="2" spans="1:6" ht="15">
      <c r="A2" s="92" t="s">
        <v>141</v>
      </c>
      <c r="B2" s="26"/>
      <c r="C2" s="26"/>
      <c r="D2" s="26"/>
      <c r="E2" s="26"/>
      <c r="F2" s="26"/>
    </row>
    <row r="3" spans="1:6" ht="15">
      <c r="A3" s="36" t="s">
        <v>149</v>
      </c>
      <c r="B3" s="26"/>
      <c r="C3" s="26"/>
      <c r="D3" s="26"/>
      <c r="E3" s="26"/>
      <c r="F3" s="26"/>
    </row>
    <row r="4" spans="1:6" ht="15">
      <c r="A4" s="36"/>
      <c r="B4" s="26"/>
      <c r="C4" s="26"/>
      <c r="D4" s="26"/>
      <c r="E4" s="26"/>
      <c r="F4" s="23"/>
    </row>
    <row r="5" spans="1:6" ht="15">
      <c r="A5" s="23"/>
      <c r="B5" s="23"/>
      <c r="C5" s="23"/>
      <c r="D5" s="23"/>
      <c r="E5" s="23"/>
      <c r="F5" s="23"/>
    </row>
    <row r="6" spans="1:6" ht="15">
      <c r="A6" s="23"/>
      <c r="B6" s="23"/>
      <c r="C6" s="23"/>
      <c r="D6" s="23"/>
      <c r="E6" s="40" t="s">
        <v>45</v>
      </c>
      <c r="F6" s="23"/>
    </row>
    <row r="7" spans="1:6" ht="15">
      <c r="A7" s="23"/>
      <c r="B7" s="23"/>
      <c r="C7" s="23"/>
      <c r="D7" s="23"/>
      <c r="E7" s="23"/>
      <c r="F7" s="23"/>
    </row>
    <row r="8" spans="1:6" ht="15">
      <c r="A8" s="23"/>
      <c r="B8" s="23"/>
      <c r="C8" s="23"/>
      <c r="D8" s="40" t="s">
        <v>46</v>
      </c>
      <c r="E8" s="23"/>
      <c r="F8" s="23"/>
    </row>
    <row r="9" spans="1:6" ht="15">
      <c r="A9" s="23"/>
      <c r="B9" s="23"/>
      <c r="C9" s="41" t="s">
        <v>47</v>
      </c>
      <c r="D9" s="41" t="s">
        <v>48</v>
      </c>
      <c r="E9" s="41" t="s">
        <v>49</v>
      </c>
      <c r="F9" s="23"/>
    </row>
    <row r="10" spans="1:6" ht="15">
      <c r="A10" s="40" t="s">
        <v>99</v>
      </c>
      <c r="B10" s="57" t="s">
        <v>100</v>
      </c>
      <c r="C10" s="23"/>
      <c r="D10" s="23"/>
      <c r="E10" s="23"/>
      <c r="F10" s="23"/>
    </row>
    <row r="11" spans="1:6" ht="15">
      <c r="A11" s="40"/>
      <c r="B11" s="57"/>
      <c r="C11" s="23"/>
      <c r="D11" s="23"/>
      <c r="E11" s="23"/>
      <c r="F11" s="23"/>
    </row>
    <row r="12" spans="1:6" ht="15">
      <c r="A12" s="23"/>
      <c r="B12" s="42" t="s">
        <v>101</v>
      </c>
      <c r="C12" s="31">
        <v>40846.661</v>
      </c>
      <c r="D12" s="31">
        <v>46968.701</v>
      </c>
      <c r="E12" s="31">
        <v>87815.362</v>
      </c>
      <c r="F12" s="23"/>
    </row>
    <row r="13" spans="1:6" ht="15">
      <c r="A13" s="23"/>
      <c r="B13" s="42"/>
      <c r="C13" s="31"/>
      <c r="D13" s="31"/>
      <c r="E13" s="31"/>
      <c r="F13" s="23"/>
    </row>
    <row r="14" spans="1:6" ht="15">
      <c r="A14" s="23"/>
      <c r="B14" s="42" t="s">
        <v>102</v>
      </c>
      <c r="C14" s="31">
        <v>1325.848</v>
      </c>
      <c r="D14" s="31">
        <v>7555.941</v>
      </c>
      <c r="E14" s="31">
        <v>8881.789</v>
      </c>
      <c r="F14" s="23"/>
    </row>
    <row r="15" spans="1:6" ht="15">
      <c r="A15" s="23"/>
      <c r="B15" s="42"/>
      <c r="C15" s="31"/>
      <c r="D15" s="31"/>
      <c r="E15" s="31"/>
      <c r="F15" s="23"/>
    </row>
    <row r="16" spans="1:6" ht="15">
      <c r="A16" s="23"/>
      <c r="B16" s="42" t="s">
        <v>103</v>
      </c>
      <c r="C16" s="31">
        <v>1465104.391</v>
      </c>
      <c r="D16" s="31">
        <v>231452.251</v>
      </c>
      <c r="E16" s="31">
        <v>1696556.642</v>
      </c>
      <c r="F16" s="23"/>
    </row>
    <row r="17" spans="1:6" ht="15">
      <c r="A17" s="23"/>
      <c r="B17" s="42"/>
      <c r="C17" s="31"/>
      <c r="D17" s="31"/>
      <c r="E17" s="31"/>
      <c r="F17" s="23"/>
    </row>
    <row r="18" spans="1:6" ht="15">
      <c r="A18" s="23"/>
      <c r="B18" s="42" t="s">
        <v>104</v>
      </c>
      <c r="C18" s="31">
        <v>21190.384</v>
      </c>
      <c r="D18" s="31">
        <v>364475.45</v>
      </c>
      <c r="E18" s="31">
        <v>385665.834</v>
      </c>
      <c r="F18" s="23"/>
    </row>
    <row r="19" spans="1:6" ht="15">
      <c r="A19" s="23"/>
      <c r="B19" s="42"/>
      <c r="C19" s="31"/>
      <c r="D19" s="31"/>
      <c r="E19" s="31"/>
      <c r="F19" s="23"/>
    </row>
    <row r="20" spans="1:6" ht="15">
      <c r="A20" s="23"/>
      <c r="B20" s="42" t="s">
        <v>105</v>
      </c>
      <c r="C20" s="31">
        <v>2689.435</v>
      </c>
      <c r="D20" s="31">
        <v>6808.319</v>
      </c>
      <c r="E20" s="31">
        <v>9497.754</v>
      </c>
      <c r="F20" s="23"/>
    </row>
    <row r="21" spans="1:6" ht="15">
      <c r="A21" s="23"/>
      <c r="B21" s="42"/>
      <c r="C21" s="31"/>
      <c r="D21" s="31"/>
      <c r="E21" s="31"/>
      <c r="F21" s="23"/>
    </row>
    <row r="22" spans="1:6" ht="15">
      <c r="A22" s="23"/>
      <c r="B22" s="42" t="s">
        <v>106</v>
      </c>
      <c r="C22" s="31">
        <v>1531157</v>
      </c>
      <c r="D22" s="31">
        <v>657261</v>
      </c>
      <c r="E22" s="31">
        <v>2188417</v>
      </c>
      <c r="F22" s="23"/>
    </row>
    <row r="23" spans="1:6" ht="15">
      <c r="A23" s="23"/>
      <c r="B23" s="42"/>
      <c r="C23" s="31"/>
      <c r="D23" s="31"/>
      <c r="E23" s="31"/>
      <c r="F23" s="23"/>
    </row>
    <row r="24" spans="1:6" ht="15">
      <c r="A24" s="23"/>
      <c r="B24" s="42"/>
      <c r="C24" s="31"/>
      <c r="D24" s="31"/>
      <c r="E24" s="31"/>
      <c r="F24" s="23"/>
    </row>
    <row r="25" spans="1:6" ht="15">
      <c r="A25" s="40" t="s">
        <v>107</v>
      </c>
      <c r="B25" s="57" t="s">
        <v>108</v>
      </c>
      <c r="C25" s="58"/>
      <c r="D25" s="58"/>
      <c r="E25" s="58"/>
      <c r="F25" s="23"/>
    </row>
    <row r="26" spans="1:6" ht="15">
      <c r="A26" s="40"/>
      <c r="B26" s="57"/>
      <c r="C26" s="58"/>
      <c r="D26" s="58"/>
      <c r="E26" s="58"/>
      <c r="F26" s="23"/>
    </row>
    <row r="27" spans="1:6" ht="15">
      <c r="A27" s="23"/>
      <c r="B27" s="42" t="s">
        <v>101</v>
      </c>
      <c r="C27" s="31">
        <v>660.876</v>
      </c>
      <c r="D27" s="31">
        <v>868.743</v>
      </c>
      <c r="E27" s="31">
        <v>1529.619</v>
      </c>
      <c r="F27" s="23"/>
    </row>
    <row r="28" spans="1:6" ht="15">
      <c r="A28" s="23"/>
      <c r="B28" s="42"/>
      <c r="C28" s="31"/>
      <c r="D28" s="31"/>
      <c r="E28" s="31"/>
      <c r="F28" s="23"/>
    </row>
    <row r="29" spans="1:6" ht="15">
      <c r="A29" s="23"/>
      <c r="B29" s="42" t="s">
        <v>102</v>
      </c>
      <c r="C29" s="31">
        <v>11.175</v>
      </c>
      <c r="D29" s="31">
        <v>29.387</v>
      </c>
      <c r="E29" s="31">
        <v>40.562</v>
      </c>
      <c r="F29" s="23"/>
    </row>
    <row r="30" spans="1:6" ht="15">
      <c r="A30" s="23"/>
      <c r="B30" s="42"/>
      <c r="C30" s="31"/>
      <c r="D30" s="31"/>
      <c r="E30" s="31"/>
      <c r="F30" s="23"/>
    </row>
    <row r="31" spans="1:6" ht="15">
      <c r="A31" s="23"/>
      <c r="B31" s="42" t="s">
        <v>103</v>
      </c>
      <c r="C31" s="31">
        <v>108181.023</v>
      </c>
      <c r="D31" s="31">
        <v>4701.285</v>
      </c>
      <c r="E31" s="31">
        <v>112882.308</v>
      </c>
      <c r="F31" s="23"/>
    </row>
    <row r="32" spans="1:6" ht="15">
      <c r="A32" s="23"/>
      <c r="B32" s="42"/>
      <c r="C32" s="31"/>
      <c r="D32" s="31"/>
      <c r="E32" s="31"/>
      <c r="F32" s="23"/>
    </row>
    <row r="33" spans="1:6" ht="15">
      <c r="A33" s="23"/>
      <c r="B33" s="42" t="s">
        <v>104</v>
      </c>
      <c r="C33" s="31">
        <v>882.565</v>
      </c>
      <c r="D33" s="31">
        <v>9170.292</v>
      </c>
      <c r="E33" s="31">
        <v>10052.857</v>
      </c>
      <c r="F33" s="23"/>
    </row>
    <row r="34" spans="1:6" ht="15">
      <c r="A34" s="23"/>
      <c r="B34" s="42"/>
      <c r="C34" s="31"/>
      <c r="D34" s="31"/>
      <c r="E34" s="31"/>
      <c r="F34" s="23"/>
    </row>
    <row r="35" spans="1:6" ht="15">
      <c r="A35" s="23"/>
      <c r="B35" s="42" t="s">
        <v>105</v>
      </c>
      <c r="C35" s="31">
        <v>202.401</v>
      </c>
      <c r="D35" s="31">
        <v>1271.986</v>
      </c>
      <c r="E35" s="31">
        <v>1474.387</v>
      </c>
      <c r="F35" s="23"/>
    </row>
    <row r="36" spans="1:6" ht="15">
      <c r="A36" s="23"/>
      <c r="B36" s="42"/>
      <c r="C36" s="31"/>
      <c r="D36" s="31"/>
      <c r="E36" s="31"/>
      <c r="F36" s="23"/>
    </row>
    <row r="37" spans="1:6" ht="15">
      <c r="A37" s="23"/>
      <c r="B37" s="42" t="s">
        <v>106</v>
      </c>
      <c r="C37" s="31">
        <v>109938</v>
      </c>
      <c r="D37" s="31">
        <v>16042</v>
      </c>
      <c r="E37" s="31">
        <v>125980</v>
      </c>
      <c r="F37" s="23"/>
    </row>
    <row r="38" spans="1:6" ht="15">
      <c r="A38" s="23"/>
      <c r="B38" s="42"/>
      <c r="C38" s="31"/>
      <c r="D38" s="31"/>
      <c r="E38" s="31"/>
      <c r="F38" s="23"/>
    </row>
    <row r="39" spans="1:6" ht="15">
      <c r="A39" s="23"/>
      <c r="B39" s="42"/>
      <c r="C39" s="31"/>
      <c r="D39" s="31"/>
      <c r="E39" s="31"/>
      <c r="F39" s="23"/>
    </row>
    <row r="40" spans="1:6" ht="15">
      <c r="A40" s="40" t="s">
        <v>109</v>
      </c>
      <c r="B40" s="57" t="s">
        <v>110</v>
      </c>
      <c r="C40" s="58"/>
      <c r="D40" s="58"/>
      <c r="E40" s="58"/>
      <c r="F40" s="23"/>
    </row>
    <row r="41" spans="1:6" ht="15">
      <c r="A41" s="40"/>
      <c r="B41" s="57"/>
      <c r="C41" s="58"/>
      <c r="D41" s="58"/>
      <c r="E41" s="58"/>
      <c r="F41" s="23"/>
    </row>
    <row r="42" spans="1:6" ht="15">
      <c r="A42" s="23"/>
      <c r="B42" s="42" t="s">
        <v>101</v>
      </c>
      <c r="C42" s="31">
        <v>277.674</v>
      </c>
      <c r="D42" s="31">
        <v>529.235</v>
      </c>
      <c r="E42" s="31">
        <v>806.909</v>
      </c>
      <c r="F42" s="23"/>
    </row>
    <row r="43" spans="1:6" ht="15">
      <c r="A43" s="23"/>
      <c r="B43" s="42"/>
      <c r="C43" s="31"/>
      <c r="D43" s="31"/>
      <c r="E43" s="31"/>
      <c r="F43" s="23"/>
    </row>
    <row r="44" spans="1:6" ht="15">
      <c r="A44" s="23"/>
      <c r="B44" s="42" t="s">
        <v>102</v>
      </c>
      <c r="C44" s="31">
        <v>0.43</v>
      </c>
      <c r="D44" s="31">
        <v>75.178</v>
      </c>
      <c r="E44" s="31">
        <v>75.608</v>
      </c>
      <c r="F44" s="23"/>
    </row>
    <row r="45" spans="1:6" ht="15">
      <c r="A45" s="23"/>
      <c r="B45" s="42"/>
      <c r="C45" s="31"/>
      <c r="D45" s="31"/>
      <c r="E45" s="31"/>
      <c r="F45" s="23"/>
    </row>
    <row r="46" spans="1:6" ht="15">
      <c r="A46" s="23"/>
      <c r="B46" s="42" t="s">
        <v>103</v>
      </c>
      <c r="C46" s="31">
        <v>39120.934</v>
      </c>
      <c r="D46" s="31">
        <v>603.148</v>
      </c>
      <c r="E46" s="31">
        <v>39724.082</v>
      </c>
      <c r="F46" s="23"/>
    </row>
    <row r="47" spans="1:6" ht="15">
      <c r="A47" s="23"/>
      <c r="B47" s="42"/>
      <c r="C47" s="31"/>
      <c r="D47" s="31"/>
      <c r="E47" s="31"/>
      <c r="F47" s="23"/>
    </row>
    <row r="48" spans="1:6" ht="12.75" customHeight="1">
      <c r="A48" s="23"/>
      <c r="B48" s="42" t="s">
        <v>104</v>
      </c>
      <c r="C48" s="31">
        <v>820.065</v>
      </c>
      <c r="D48" s="31">
        <v>1672.708</v>
      </c>
      <c r="E48" s="31">
        <v>2492.773</v>
      </c>
      <c r="F48" s="23"/>
    </row>
    <row r="49" spans="1:6" ht="12.75" customHeight="1">
      <c r="A49" s="23"/>
      <c r="B49" s="42"/>
      <c r="C49" s="31"/>
      <c r="D49" s="31"/>
      <c r="E49" s="31"/>
      <c r="F49" s="23"/>
    </row>
    <row r="50" spans="1:6" ht="12.75" customHeight="1">
      <c r="A50" s="23"/>
      <c r="B50" s="42" t="s">
        <v>105</v>
      </c>
      <c r="C50" s="31">
        <v>0</v>
      </c>
      <c r="D50" s="31">
        <v>30.849</v>
      </c>
      <c r="E50" s="31">
        <v>30.849</v>
      </c>
      <c r="F50" s="23"/>
    </row>
    <row r="51" spans="1:6" ht="12.75" customHeight="1">
      <c r="A51" s="23"/>
      <c r="B51" s="42"/>
      <c r="C51" s="31"/>
      <c r="D51" s="31"/>
      <c r="E51" s="31"/>
      <c r="F51" s="23"/>
    </row>
    <row r="52" spans="1:6" ht="15">
      <c r="A52" s="23"/>
      <c r="B52" s="42" t="s">
        <v>106</v>
      </c>
      <c r="C52" s="31">
        <v>40219</v>
      </c>
      <c r="D52" s="31">
        <v>2911</v>
      </c>
      <c r="E52" s="31">
        <v>43130</v>
      </c>
      <c r="F52" s="23"/>
    </row>
    <row r="53" spans="1:6" ht="15">
      <c r="A53" s="23"/>
      <c r="B53" s="23"/>
      <c r="C53" s="23"/>
      <c r="D53" s="23"/>
      <c r="E53" s="23"/>
      <c r="F53" s="23"/>
    </row>
    <row r="54" spans="1:6" ht="15">
      <c r="A54" s="23"/>
      <c r="B54" s="23"/>
      <c r="C54" s="23"/>
      <c r="D54" s="23"/>
      <c r="E54" s="23"/>
      <c r="F54" s="23"/>
    </row>
    <row r="55" spans="1:6" ht="15">
      <c r="A55" s="23"/>
      <c r="B55" s="23"/>
      <c r="C55" s="23"/>
      <c r="D55" s="23"/>
      <c r="E55" s="23"/>
      <c r="F55" s="23"/>
    </row>
    <row r="56" spans="1:6" ht="15">
      <c r="A56" s="42" t="s">
        <v>44</v>
      </c>
      <c r="B56" s="23"/>
      <c r="C56" s="23"/>
      <c r="D56" s="23"/>
      <c r="E56" s="23"/>
      <c r="F56" s="23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85" r:id="rId1"/>
  <headerFooter alignWithMargins="0">
    <oddFooter>&amp;R&amp;8&amp;F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workbookViewId="0" topLeftCell="A24">
      <selection activeCell="B32" sqref="B32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5" width="12.7109375" style="0" customWidth="1"/>
    <col min="6" max="7" width="1.7109375" style="0" customWidth="1"/>
  </cols>
  <sheetData>
    <row r="1" spans="1:6" ht="12" customHeight="1">
      <c r="A1" s="23"/>
      <c r="B1" s="23"/>
      <c r="C1" s="29"/>
      <c r="D1" s="29"/>
      <c r="E1" s="23"/>
      <c r="F1" s="23"/>
    </row>
    <row r="2" spans="1:6" s="19" customFormat="1" ht="18.75">
      <c r="A2" s="17" t="s">
        <v>142</v>
      </c>
      <c r="B2" s="18"/>
      <c r="C2" s="18"/>
      <c r="D2" s="18"/>
      <c r="E2" s="18"/>
      <c r="F2" s="18"/>
    </row>
    <row r="3" spans="1:6" ht="15">
      <c r="A3" s="36" t="s">
        <v>149</v>
      </c>
      <c r="B3" s="26"/>
      <c r="C3" s="26"/>
      <c r="D3" s="26"/>
      <c r="E3" s="26"/>
      <c r="F3" s="26"/>
    </row>
    <row r="4" spans="1:6" ht="12" customHeight="1">
      <c r="A4" s="36"/>
      <c r="B4" s="26"/>
      <c r="C4" s="26"/>
      <c r="D4" s="26"/>
      <c r="E4" s="26"/>
      <c r="F4" s="23"/>
    </row>
    <row r="5" spans="1:6" ht="12" customHeight="1">
      <c r="A5" s="23"/>
      <c r="B5" s="23"/>
      <c r="C5" s="23"/>
      <c r="D5" s="23"/>
      <c r="E5" s="23"/>
      <c r="F5" s="23"/>
    </row>
    <row r="6" spans="1:6" ht="12" customHeight="1">
      <c r="A6" s="23"/>
      <c r="B6" s="23"/>
      <c r="C6" s="23"/>
      <c r="D6" s="23"/>
      <c r="E6" s="40" t="s">
        <v>86</v>
      </c>
      <c r="F6" s="23"/>
    </row>
    <row r="7" spans="1:6" ht="12" customHeight="1">
      <c r="A7" s="23"/>
      <c r="B7" s="23"/>
      <c r="C7" s="23"/>
      <c r="D7" s="23"/>
      <c r="E7" s="23"/>
      <c r="F7" s="23"/>
    </row>
    <row r="8" spans="1:6" ht="12" customHeight="1">
      <c r="A8" s="23"/>
      <c r="B8" s="23"/>
      <c r="C8" s="23"/>
      <c r="D8" s="40" t="s">
        <v>46</v>
      </c>
      <c r="E8" s="23"/>
      <c r="F8" s="23"/>
    </row>
    <row r="9" spans="1:6" ht="12" customHeight="1">
      <c r="A9" s="23"/>
      <c r="B9" s="23"/>
      <c r="C9" s="41" t="s">
        <v>47</v>
      </c>
      <c r="D9" s="41" t="s">
        <v>48</v>
      </c>
      <c r="E9" s="41" t="s">
        <v>49</v>
      </c>
      <c r="F9" s="23"/>
    </row>
    <row r="10" spans="1:6" ht="12" customHeight="1">
      <c r="A10" s="42" t="s">
        <v>87</v>
      </c>
      <c r="B10" s="42" t="s">
        <v>88</v>
      </c>
      <c r="C10" s="23"/>
      <c r="D10" s="23"/>
      <c r="E10" s="23"/>
      <c r="F10" s="23"/>
    </row>
    <row r="11" spans="1:6" ht="12" customHeight="1">
      <c r="A11" s="23"/>
      <c r="B11" s="57" t="s">
        <v>89</v>
      </c>
      <c r="C11" s="23"/>
      <c r="D11" s="23"/>
      <c r="E11" s="23"/>
      <c r="F11" s="23"/>
    </row>
    <row r="12" spans="1:6" ht="12" customHeight="1">
      <c r="A12" s="23"/>
      <c r="B12" s="57"/>
      <c r="C12" s="23"/>
      <c r="D12" s="23"/>
      <c r="E12" s="23"/>
      <c r="F12" s="23"/>
    </row>
    <row r="13" spans="1:6" ht="12" customHeight="1">
      <c r="A13" s="23"/>
      <c r="B13" s="42" t="s">
        <v>90</v>
      </c>
      <c r="C13" s="46">
        <v>11726.551</v>
      </c>
      <c r="D13" s="46">
        <v>11574.146</v>
      </c>
      <c r="E13" s="46">
        <v>23300.697</v>
      </c>
      <c r="F13" s="23"/>
    </row>
    <row r="14" spans="1:6" ht="12" customHeight="1">
      <c r="A14" s="23"/>
      <c r="B14" s="42"/>
      <c r="C14" s="46"/>
      <c r="D14" s="46"/>
      <c r="E14" s="46"/>
      <c r="F14" s="23"/>
    </row>
    <row r="15" spans="1:6" ht="12" customHeight="1">
      <c r="A15" s="23"/>
      <c r="B15" s="42" t="s">
        <v>91</v>
      </c>
      <c r="C15" s="46">
        <v>225765.822</v>
      </c>
      <c r="D15" s="46">
        <v>127708.428</v>
      </c>
      <c r="E15" s="46">
        <v>353474.25</v>
      </c>
      <c r="F15" s="23"/>
    </row>
    <row r="16" spans="1:6" ht="12" customHeight="1">
      <c r="A16" s="23"/>
      <c r="B16" s="42"/>
      <c r="C16" s="46"/>
      <c r="D16" s="46"/>
      <c r="E16" s="46"/>
      <c r="F16" s="23"/>
    </row>
    <row r="17" spans="1:6" ht="12" customHeight="1">
      <c r="A17" s="23"/>
      <c r="B17" s="42" t="s">
        <v>92</v>
      </c>
      <c r="C17" s="46">
        <v>13428.256</v>
      </c>
      <c r="D17" s="46">
        <v>16463.145</v>
      </c>
      <c r="E17" s="46">
        <v>29891.401</v>
      </c>
      <c r="F17" s="23"/>
    </row>
    <row r="18" spans="1:6" ht="12" customHeight="1">
      <c r="A18" s="23"/>
      <c r="B18" s="42"/>
      <c r="C18" s="46"/>
      <c r="D18" s="46"/>
      <c r="E18" s="46"/>
      <c r="F18" s="23"/>
    </row>
    <row r="19" spans="1:6" ht="12" customHeight="1">
      <c r="A19" s="23"/>
      <c r="B19" s="42" t="s">
        <v>93</v>
      </c>
      <c r="C19" s="46">
        <v>250920.629</v>
      </c>
      <c r="D19" s="46">
        <v>155745.719</v>
      </c>
      <c r="E19" s="46">
        <v>406666.348</v>
      </c>
      <c r="F19" s="23"/>
    </row>
    <row r="20" spans="1:6" ht="12" customHeight="1">
      <c r="A20" s="23"/>
      <c r="B20" s="42"/>
      <c r="C20" s="46"/>
      <c r="D20" s="46"/>
      <c r="E20" s="46"/>
      <c r="F20" s="23"/>
    </row>
    <row r="21" spans="1:6" ht="12" customHeight="1">
      <c r="A21" s="23"/>
      <c r="B21" s="42"/>
      <c r="C21" s="46"/>
      <c r="D21" s="46"/>
      <c r="E21" s="46"/>
      <c r="F21" s="23"/>
    </row>
    <row r="22" spans="1:6" ht="12" customHeight="1">
      <c r="A22" s="42" t="s">
        <v>94</v>
      </c>
      <c r="B22" s="42" t="s">
        <v>95</v>
      </c>
      <c r="C22" s="58"/>
      <c r="D22" s="58"/>
      <c r="E22" s="58"/>
      <c r="F22" s="23"/>
    </row>
    <row r="23" spans="1:6" ht="12" customHeight="1">
      <c r="A23" s="23"/>
      <c r="B23" s="57" t="s">
        <v>96</v>
      </c>
      <c r="C23" s="58"/>
      <c r="D23" s="58"/>
      <c r="E23" s="58"/>
      <c r="F23" s="23"/>
    </row>
    <row r="24" spans="1:6" ht="12" customHeight="1">
      <c r="A24" s="23"/>
      <c r="B24" s="57"/>
      <c r="C24" s="58"/>
      <c r="D24" s="58"/>
      <c r="E24" s="58"/>
      <c r="F24" s="23"/>
    </row>
    <row r="25" spans="1:6" ht="12" customHeight="1">
      <c r="A25" s="23"/>
      <c r="B25" s="42" t="s">
        <v>90</v>
      </c>
      <c r="C25" s="46">
        <v>347.503</v>
      </c>
      <c r="D25" s="46">
        <v>189.6</v>
      </c>
      <c r="E25" s="46">
        <v>537.103</v>
      </c>
      <c r="F25" s="23"/>
    </row>
    <row r="26" spans="1:6" ht="12" customHeight="1">
      <c r="A26" s="23"/>
      <c r="B26" s="42"/>
      <c r="C26" s="46"/>
      <c r="D26" s="46"/>
      <c r="E26" s="46"/>
      <c r="F26" s="23"/>
    </row>
    <row r="27" spans="1:6" ht="12" customHeight="1">
      <c r="A27" s="23"/>
      <c r="B27" s="42" t="s">
        <v>91</v>
      </c>
      <c r="C27" s="46">
        <v>81272.176</v>
      </c>
      <c r="D27" s="46">
        <v>5789.775</v>
      </c>
      <c r="E27" s="46">
        <v>87061.951</v>
      </c>
      <c r="F27" s="23"/>
    </row>
    <row r="28" spans="1:6" ht="12" customHeight="1">
      <c r="A28" s="23"/>
      <c r="B28" s="42"/>
      <c r="C28" s="46"/>
      <c r="D28" s="46"/>
      <c r="E28" s="46"/>
      <c r="F28" s="23"/>
    </row>
    <row r="29" spans="1:6" ht="12" customHeight="1">
      <c r="A29" s="23"/>
      <c r="B29" s="42" t="s">
        <v>92</v>
      </c>
      <c r="C29" s="46">
        <v>6709.083</v>
      </c>
      <c r="D29" s="46">
        <v>969.296</v>
      </c>
      <c r="E29" s="46">
        <v>7678.379</v>
      </c>
      <c r="F29" s="23"/>
    </row>
    <row r="30" spans="1:6" ht="12" customHeight="1">
      <c r="A30" s="23"/>
      <c r="B30" s="42"/>
      <c r="C30" s="46"/>
      <c r="D30" s="46"/>
      <c r="E30" s="46"/>
      <c r="F30" s="23"/>
    </row>
    <row r="31" spans="1:6" ht="12" customHeight="1">
      <c r="A31" s="23"/>
      <c r="B31" s="42" t="s">
        <v>93</v>
      </c>
      <c r="C31" s="46">
        <v>88328.762</v>
      </c>
      <c r="D31" s="46">
        <v>6948.671</v>
      </c>
      <c r="E31" s="46">
        <v>95277.433</v>
      </c>
      <c r="F31" s="23"/>
    </row>
    <row r="32" spans="1:6" ht="12" customHeight="1">
      <c r="A32" s="23"/>
      <c r="B32" s="42"/>
      <c r="C32" s="46"/>
      <c r="D32" s="46"/>
      <c r="E32" s="46"/>
      <c r="F32" s="23"/>
    </row>
    <row r="33" spans="1:6" ht="12" customHeight="1">
      <c r="A33" s="23"/>
      <c r="B33" s="42"/>
      <c r="C33" s="46"/>
      <c r="D33" s="46"/>
      <c r="E33" s="46"/>
      <c r="F33" s="23"/>
    </row>
    <row r="34" spans="1:6" ht="12" customHeight="1">
      <c r="A34" s="42" t="s">
        <v>97</v>
      </c>
      <c r="B34" s="42" t="s">
        <v>152</v>
      </c>
      <c r="C34" s="58"/>
      <c r="D34" s="58"/>
      <c r="E34" s="58"/>
      <c r="F34" s="23"/>
    </row>
    <row r="35" spans="1:6" ht="12" customHeight="1">
      <c r="A35" s="23"/>
      <c r="B35" s="57" t="s">
        <v>96</v>
      </c>
      <c r="C35" s="58"/>
      <c r="D35" s="58"/>
      <c r="E35" s="58"/>
      <c r="F35" s="23"/>
    </row>
    <row r="36" spans="1:6" ht="12" customHeight="1">
      <c r="A36" s="23"/>
      <c r="B36" s="57"/>
      <c r="C36" s="58"/>
      <c r="D36" s="58"/>
      <c r="E36" s="58"/>
      <c r="F36" s="23"/>
    </row>
    <row r="37" spans="1:7" ht="12" customHeight="1">
      <c r="A37" s="23"/>
      <c r="B37" s="42" t="s">
        <v>90</v>
      </c>
      <c r="C37" s="46">
        <v>408.697</v>
      </c>
      <c r="D37" s="46">
        <v>14.518</v>
      </c>
      <c r="E37" s="46">
        <v>423.215</v>
      </c>
      <c r="F37" s="59" t="s">
        <v>98</v>
      </c>
      <c r="G37" s="13"/>
    </row>
    <row r="38" spans="1:7" ht="12" customHeight="1">
      <c r="A38" s="23"/>
      <c r="B38" s="42"/>
      <c r="C38" s="46"/>
      <c r="D38" s="46"/>
      <c r="E38" s="46"/>
      <c r="F38" s="59"/>
      <c r="G38" s="13"/>
    </row>
    <row r="39" spans="1:6" ht="12" customHeight="1">
      <c r="A39" s="23"/>
      <c r="B39" s="42" t="s">
        <v>91</v>
      </c>
      <c r="C39" s="46">
        <v>25166.744</v>
      </c>
      <c r="D39" s="46">
        <v>1572.224</v>
      </c>
      <c r="E39" s="46">
        <v>26738.968</v>
      </c>
      <c r="F39" s="23"/>
    </row>
    <row r="40" spans="1:6" ht="12" customHeight="1">
      <c r="A40" s="23"/>
      <c r="B40" s="42"/>
      <c r="C40" s="46"/>
      <c r="D40" s="46"/>
      <c r="E40" s="46"/>
      <c r="F40" s="23"/>
    </row>
    <row r="41" spans="1:6" ht="12" customHeight="1">
      <c r="A41" s="23"/>
      <c r="B41" s="42" t="s">
        <v>92</v>
      </c>
      <c r="C41" s="46">
        <v>5572.989</v>
      </c>
      <c r="D41" s="46">
        <v>319.566</v>
      </c>
      <c r="E41" s="46">
        <v>5892.555</v>
      </c>
      <c r="F41" s="23"/>
    </row>
    <row r="42" spans="1:6" ht="12" customHeight="1">
      <c r="A42" s="23"/>
      <c r="B42" s="42"/>
      <c r="C42" s="46"/>
      <c r="D42" s="46"/>
      <c r="E42" s="46"/>
      <c r="F42" s="23"/>
    </row>
    <row r="43" spans="1:6" ht="12" customHeight="1">
      <c r="A43" s="23"/>
      <c r="B43" s="42" t="s">
        <v>93</v>
      </c>
      <c r="C43" s="46">
        <v>31148.43</v>
      </c>
      <c r="D43" s="46">
        <v>1906.308</v>
      </c>
      <c r="E43" s="46">
        <v>33054.738</v>
      </c>
      <c r="F43" s="23"/>
    </row>
    <row r="44" spans="1:6" ht="12" customHeight="1">
      <c r="A44" s="23"/>
      <c r="B44" s="23"/>
      <c r="C44" s="23"/>
      <c r="D44" s="23"/>
      <c r="E44" s="23"/>
      <c r="F44" s="23"/>
    </row>
    <row r="45" spans="1:6" ht="12" customHeight="1">
      <c r="A45" s="23"/>
      <c r="B45" s="23"/>
      <c r="C45" s="23"/>
      <c r="D45" s="23"/>
      <c r="E45" s="23"/>
      <c r="F45" s="23"/>
    </row>
    <row r="46" spans="1:6" ht="12" customHeight="1">
      <c r="A46" s="23"/>
      <c r="B46" s="23"/>
      <c r="C46" s="43"/>
      <c r="D46" s="43"/>
      <c r="E46" s="43"/>
      <c r="F46" s="23"/>
    </row>
    <row r="47" spans="1:6" ht="12" customHeight="1">
      <c r="A47" s="42" t="s">
        <v>44</v>
      </c>
      <c r="B47" s="23"/>
      <c r="C47" s="23"/>
      <c r="D47" s="23"/>
      <c r="E47" s="23"/>
      <c r="F47" s="23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97" r:id="rId1"/>
  <headerFooter alignWithMargins="0">
    <oddFooter>&amp;R&amp;8&amp;F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zoomScale="75" zoomScaleNormal="75" workbookViewId="0" topLeftCell="A1">
      <selection activeCell="AF29" sqref="AF29"/>
    </sheetView>
  </sheetViews>
  <sheetFormatPr defaultColWidth="8.421875" defaultRowHeight="12.75"/>
  <cols>
    <col min="1" max="1" width="2.7109375" style="0" customWidth="1"/>
    <col min="2" max="2" width="35.7109375" style="0" customWidth="1"/>
    <col min="3" max="3" width="11.7109375" style="0" customWidth="1"/>
    <col min="4" max="4" width="5.7109375" style="0" customWidth="1"/>
    <col min="5" max="7" width="15.7109375" style="0" customWidth="1"/>
    <col min="8" max="8" width="3.28125" style="0" customWidth="1"/>
    <col min="9" max="9" width="2.7109375" style="0" customWidth="1"/>
    <col min="10" max="10" width="19.140625" style="0" customWidth="1"/>
    <col min="12" max="14" width="9.7109375" style="0" customWidth="1"/>
  </cols>
  <sheetData>
    <row r="1" spans="1:10" ht="15" customHeight="1">
      <c r="A1" s="23"/>
      <c r="B1" s="23"/>
      <c r="C1" s="23"/>
      <c r="D1" s="23"/>
      <c r="E1" s="23"/>
      <c r="F1" s="23"/>
      <c r="G1" s="23"/>
      <c r="H1" s="26"/>
      <c r="I1" s="9"/>
      <c r="J1" s="9"/>
    </row>
    <row r="2" spans="1:10" ht="15.75">
      <c r="A2" s="22" t="str">
        <f>"TABLE 2 : QUARTERLY ANALYSIS OF LOANS FOR USE IN HONG KONG BY SECTOR -  "&amp;UPPER(C6)</f>
        <v>TABLE 2 : QUARTERLY ANALYSIS OF LOANS FOR USE IN HONG KONG BY SECTOR -  DEC 1999</v>
      </c>
      <c r="B2" s="76"/>
      <c r="C2" s="76"/>
      <c r="D2" s="76"/>
      <c r="E2" s="26"/>
      <c r="F2" s="26"/>
      <c r="G2" s="76"/>
      <c r="H2" s="76"/>
      <c r="I2" s="9"/>
      <c r="J2" s="9"/>
    </row>
    <row r="3" spans="1:10" ht="15" customHeight="1">
      <c r="A3" s="23"/>
      <c r="B3" s="23"/>
      <c r="C3" s="23"/>
      <c r="D3" s="23"/>
      <c r="E3" s="23"/>
      <c r="F3" s="23"/>
      <c r="G3" s="23"/>
      <c r="H3" s="26"/>
      <c r="I3" s="9"/>
      <c r="J3" s="9"/>
    </row>
    <row r="4" spans="1:10" ht="15" customHeight="1">
      <c r="A4" s="23"/>
      <c r="B4" s="23"/>
      <c r="C4" s="23"/>
      <c r="D4" s="23"/>
      <c r="E4" s="23"/>
      <c r="F4" s="23"/>
      <c r="G4" s="23"/>
      <c r="H4" s="26"/>
      <c r="I4" s="9"/>
      <c r="J4" s="9"/>
    </row>
    <row r="5" spans="1:10" ht="15" customHeight="1">
      <c r="A5" s="23"/>
      <c r="B5" s="23"/>
      <c r="C5" s="23"/>
      <c r="D5" s="23"/>
      <c r="E5" s="23"/>
      <c r="F5" s="23"/>
      <c r="G5" s="23"/>
      <c r="H5" s="23"/>
      <c r="I5" s="9"/>
      <c r="J5" s="9"/>
    </row>
    <row r="6" spans="1:8" ht="15" customHeight="1">
      <c r="A6" s="23"/>
      <c r="B6" s="23"/>
      <c r="C6" s="91" t="s">
        <v>143</v>
      </c>
      <c r="D6" s="23"/>
      <c r="E6" s="24" t="str">
        <f>"Adjusted# % change from earlier quarters to  "&amp;C6</f>
        <v>Adjusted# % change from earlier quarters to  Dec 1999</v>
      </c>
      <c r="F6" s="25"/>
      <c r="G6" s="26"/>
      <c r="H6" s="29"/>
    </row>
    <row r="7" spans="1:8" ht="15" customHeight="1">
      <c r="A7" s="23"/>
      <c r="B7" s="23"/>
      <c r="C7" s="27" t="s">
        <v>111</v>
      </c>
      <c r="D7" s="23"/>
      <c r="E7" s="23"/>
      <c r="F7" s="23"/>
      <c r="G7" s="23"/>
      <c r="H7" s="23"/>
    </row>
    <row r="8" spans="1:14" ht="15" customHeight="1">
      <c r="A8" s="23"/>
      <c r="B8" s="23"/>
      <c r="C8" s="23"/>
      <c r="D8" s="23"/>
      <c r="E8" s="23"/>
      <c r="F8" s="23"/>
      <c r="G8" s="23"/>
      <c r="H8" s="23"/>
      <c r="L8" s="62" t="s">
        <v>112</v>
      </c>
      <c r="M8" s="2"/>
      <c r="N8" s="2"/>
    </row>
    <row r="9" spans="1:14" ht="15" customHeight="1">
      <c r="A9" s="23"/>
      <c r="B9" s="28" t="s">
        <v>113</v>
      </c>
      <c r="C9" s="29"/>
      <c r="D9" s="29"/>
      <c r="E9" s="89">
        <f>EOMONTH(C6,-3)</f>
        <v>36433</v>
      </c>
      <c r="F9" s="89">
        <f>EOMONTH(C6,-6)</f>
        <v>36341</v>
      </c>
      <c r="G9" s="89">
        <f>EOMONTH(C6,-12)</f>
        <v>36160</v>
      </c>
      <c r="H9" s="29"/>
      <c r="J9" s="20" t="s">
        <v>1</v>
      </c>
      <c r="L9" s="63" t="s">
        <v>114</v>
      </c>
      <c r="M9" s="2"/>
      <c r="N9" s="2"/>
    </row>
    <row r="10" spans="1:14" ht="15" customHeight="1">
      <c r="A10" s="23"/>
      <c r="B10" s="23"/>
      <c r="C10" s="23"/>
      <c r="D10" s="23"/>
      <c r="E10" s="23"/>
      <c r="F10" s="23"/>
      <c r="G10" s="23"/>
      <c r="H10" s="23"/>
      <c r="L10" s="61" t="s">
        <v>115</v>
      </c>
      <c r="M10" s="61" t="s">
        <v>116</v>
      </c>
      <c r="N10" s="61" t="s">
        <v>117</v>
      </c>
    </row>
    <row r="11" spans="1:8" ht="15" customHeight="1">
      <c r="A11" s="23"/>
      <c r="B11" s="23"/>
      <c r="C11" s="23"/>
      <c r="D11" s="23"/>
      <c r="E11" s="23"/>
      <c r="F11" s="23"/>
      <c r="G11" s="23"/>
      <c r="H11" s="23"/>
    </row>
    <row r="12" spans="1:14" ht="15" customHeight="1">
      <c r="A12" s="23"/>
      <c r="B12" s="30" t="s">
        <v>118</v>
      </c>
      <c r="C12" s="31">
        <f>'[1]XTABLE2'!A2</f>
        <v>99522.166</v>
      </c>
      <c r="D12" s="32"/>
      <c r="E12" s="85">
        <f>L12</f>
        <v>-4.22934</v>
      </c>
      <c r="F12" s="85">
        <f>M12</f>
        <v>-11.37115</v>
      </c>
      <c r="G12" s="85">
        <f>N12</f>
        <v>-10.72756</v>
      </c>
      <c r="H12" s="23"/>
      <c r="L12" s="85">
        <f>'[1]XTABLE2'!C2</f>
        <v>-4.22934</v>
      </c>
      <c r="M12" s="85">
        <f>'[1]XTABLE2'!E2</f>
        <v>-11.37115</v>
      </c>
      <c r="N12" s="85">
        <f>'[1]XTABLE2'!G2</f>
        <v>-10.72756</v>
      </c>
    </row>
    <row r="13" spans="1:14" ht="15" customHeight="1">
      <c r="A13" s="23"/>
      <c r="B13" s="23"/>
      <c r="C13" s="33"/>
      <c r="D13" s="34"/>
      <c r="E13" s="85"/>
      <c r="F13" s="85"/>
      <c r="G13" s="85"/>
      <c r="H13" s="23"/>
      <c r="L13" s="86"/>
      <c r="M13" s="86"/>
      <c r="N13" s="86"/>
    </row>
    <row r="14" spans="1:14" ht="15" customHeight="1">
      <c r="A14" s="23"/>
      <c r="B14" s="23"/>
      <c r="C14" s="33"/>
      <c r="D14" s="34"/>
      <c r="E14" s="85"/>
      <c r="F14" s="85"/>
      <c r="G14" s="85"/>
      <c r="H14" s="23"/>
      <c r="L14" s="86"/>
      <c r="M14" s="86"/>
      <c r="N14" s="86"/>
    </row>
    <row r="15" spans="1:14" ht="15" customHeight="1">
      <c r="A15" s="23"/>
      <c r="B15" s="30" t="s">
        <v>119</v>
      </c>
      <c r="C15" s="31">
        <f>'[1]XTABLE2'!A3</f>
        <v>74279.606</v>
      </c>
      <c r="D15" s="32"/>
      <c r="E15" s="85">
        <f>L15</f>
        <v>0.81012</v>
      </c>
      <c r="F15" s="85">
        <f>M15</f>
        <v>-1.53126</v>
      </c>
      <c r="G15" s="85">
        <f>N15</f>
        <v>-5.61194</v>
      </c>
      <c r="H15" s="23"/>
      <c r="L15" s="85">
        <f>'[1]XTABLE2'!C3</f>
        <v>0.81012</v>
      </c>
      <c r="M15" s="85">
        <f>'[1]XTABLE2'!E3</f>
        <v>-1.53126</v>
      </c>
      <c r="N15" s="85">
        <f>'[1]XTABLE2'!G3</f>
        <v>-5.61194</v>
      </c>
    </row>
    <row r="16" spans="1:14" ht="15" customHeight="1">
      <c r="A16" s="23"/>
      <c r="B16" s="23"/>
      <c r="C16" s="33"/>
      <c r="D16" s="34"/>
      <c r="E16" s="85"/>
      <c r="F16" s="85"/>
      <c r="G16" s="85"/>
      <c r="H16" s="23"/>
      <c r="L16" s="86"/>
      <c r="M16" s="86"/>
      <c r="N16" s="86"/>
    </row>
    <row r="17" spans="1:14" ht="15" customHeight="1">
      <c r="A17" s="23"/>
      <c r="B17" s="23"/>
      <c r="C17" s="33"/>
      <c r="D17" s="34"/>
      <c r="E17" s="85"/>
      <c r="F17" s="85"/>
      <c r="G17" s="85"/>
      <c r="H17" s="23"/>
      <c r="L17" s="86"/>
      <c r="M17" s="86"/>
      <c r="N17" s="86"/>
    </row>
    <row r="18" spans="1:14" ht="15" customHeight="1">
      <c r="A18" s="23"/>
      <c r="B18" s="30" t="s">
        <v>120</v>
      </c>
      <c r="C18" s="31">
        <f>'[1]XTABLE2'!A4</f>
        <v>100458.982</v>
      </c>
      <c r="D18" s="32"/>
      <c r="E18" s="85">
        <f>L18</f>
        <v>-4.46641</v>
      </c>
      <c r="F18" s="85">
        <f>M18</f>
        <v>-5.90966</v>
      </c>
      <c r="G18" s="85">
        <f>N18</f>
        <v>-6.24096</v>
      </c>
      <c r="H18" s="23"/>
      <c r="L18" s="85">
        <f>'[1]XTABLE2'!C4</f>
        <v>-4.46641</v>
      </c>
      <c r="M18" s="85">
        <f>'[1]XTABLE2'!E4</f>
        <v>-5.90966</v>
      </c>
      <c r="N18" s="85">
        <f>'[1]XTABLE2'!G4</f>
        <v>-6.24096</v>
      </c>
    </row>
    <row r="19" spans="1:14" ht="15" customHeight="1">
      <c r="A19" s="23"/>
      <c r="B19" s="23"/>
      <c r="C19" s="33"/>
      <c r="D19" s="34"/>
      <c r="E19" s="85"/>
      <c r="F19" s="85"/>
      <c r="G19" s="85"/>
      <c r="H19" s="23"/>
      <c r="L19" s="86"/>
      <c r="M19" s="86"/>
      <c r="N19" s="86"/>
    </row>
    <row r="20" spans="1:14" ht="15" customHeight="1">
      <c r="A20" s="23"/>
      <c r="B20" s="23"/>
      <c r="C20" s="33"/>
      <c r="D20" s="34"/>
      <c r="E20" s="85"/>
      <c r="F20" s="85"/>
      <c r="G20" s="85"/>
      <c r="H20" s="23"/>
      <c r="L20" s="86"/>
      <c r="M20" s="86"/>
      <c r="N20" s="86"/>
    </row>
    <row r="21" spans="1:14" ht="15" customHeight="1">
      <c r="A21" s="23"/>
      <c r="B21" s="30" t="s">
        <v>121</v>
      </c>
      <c r="C21" s="31">
        <f>'[1]XTABLE2'!A5</f>
        <v>407010.498</v>
      </c>
      <c r="D21" s="32"/>
      <c r="E21" s="85">
        <f>L21</f>
        <v>2.17943</v>
      </c>
      <c r="F21" s="85">
        <f>M21</f>
        <v>3.1486</v>
      </c>
      <c r="G21" s="85">
        <f>N21</f>
        <v>4.158</v>
      </c>
      <c r="H21" s="23"/>
      <c r="L21" s="85">
        <f>'[1]XTABLE2'!C5</f>
        <v>2.17943</v>
      </c>
      <c r="M21" s="85">
        <f>'[1]XTABLE2'!E5</f>
        <v>3.1486</v>
      </c>
      <c r="N21" s="85">
        <f>'[1]XTABLE2'!G5</f>
        <v>4.158</v>
      </c>
    </row>
    <row r="22" spans="1:14" ht="15" customHeight="1">
      <c r="A22" s="23"/>
      <c r="B22" s="35" t="s">
        <v>122</v>
      </c>
      <c r="C22" s="33"/>
      <c r="D22" s="34"/>
      <c r="E22" s="85"/>
      <c r="F22" s="85"/>
      <c r="G22" s="85"/>
      <c r="H22" s="23"/>
      <c r="L22" s="86"/>
      <c r="M22" s="86"/>
      <c r="N22" s="86"/>
    </row>
    <row r="23" spans="1:14" ht="15" customHeight="1">
      <c r="A23" s="23"/>
      <c r="B23" s="23"/>
      <c r="C23" s="31"/>
      <c r="D23" s="32"/>
      <c r="E23" s="85"/>
      <c r="F23" s="85"/>
      <c r="G23" s="85"/>
      <c r="H23" s="23"/>
      <c r="L23" s="85"/>
      <c r="M23" s="85"/>
      <c r="N23" s="85"/>
    </row>
    <row r="24" spans="1:14" ht="15" customHeight="1">
      <c r="A24" s="23"/>
      <c r="B24" s="23"/>
      <c r="C24" s="31"/>
      <c r="D24" s="32"/>
      <c r="E24" s="85"/>
      <c r="F24" s="85"/>
      <c r="G24" s="85"/>
      <c r="H24" s="23"/>
      <c r="L24" s="85"/>
      <c r="M24" s="85"/>
      <c r="N24" s="85"/>
    </row>
    <row r="25" spans="1:14" ht="15" customHeight="1">
      <c r="A25" s="23"/>
      <c r="B25" s="30" t="s">
        <v>123</v>
      </c>
      <c r="C25" s="31">
        <f>'[1]XTABLE2'!A6</f>
        <v>116440.417</v>
      </c>
      <c r="D25" s="32"/>
      <c r="E25" s="85">
        <f>L25</f>
        <v>-3.09153</v>
      </c>
      <c r="F25" s="85">
        <f>M25</f>
        <v>-8.75531</v>
      </c>
      <c r="G25" s="85">
        <f>N25</f>
        <v>-18.28201</v>
      </c>
      <c r="H25" s="23"/>
      <c r="L25" s="85">
        <f>'[1]XTABLE2'!C6</f>
        <v>-3.09153</v>
      </c>
      <c r="M25" s="85">
        <f>'[1]XTABLE2'!E6</f>
        <v>-8.75531</v>
      </c>
      <c r="N25" s="85">
        <f>'[1]XTABLE2'!G6</f>
        <v>-18.28201</v>
      </c>
    </row>
    <row r="26" spans="1:14" ht="15" customHeight="1">
      <c r="A26" s="23"/>
      <c r="B26" s="23"/>
      <c r="C26" s="31"/>
      <c r="D26" s="32"/>
      <c r="E26" s="85"/>
      <c r="F26" s="85"/>
      <c r="G26" s="85"/>
      <c r="H26" s="23"/>
      <c r="L26" s="85"/>
      <c r="M26" s="85"/>
      <c r="N26" s="85"/>
    </row>
    <row r="27" spans="1:14" ht="15" customHeight="1">
      <c r="A27" s="23"/>
      <c r="B27" s="23"/>
      <c r="C27" s="31"/>
      <c r="D27" s="32"/>
      <c r="E27" s="85"/>
      <c r="F27" s="85"/>
      <c r="G27" s="85"/>
      <c r="H27" s="23"/>
      <c r="L27" s="85"/>
      <c r="M27" s="85"/>
      <c r="N27" s="85"/>
    </row>
    <row r="28" spans="1:14" ht="15" customHeight="1">
      <c r="A28" s="23"/>
      <c r="B28" s="30" t="s">
        <v>124</v>
      </c>
      <c r="C28" s="31">
        <f>'[1]XTABLE2'!A7</f>
        <v>166245.1</v>
      </c>
      <c r="D28" s="32"/>
      <c r="E28" s="85">
        <f>L28</f>
        <v>-2.08002</v>
      </c>
      <c r="F28" s="85">
        <f>M28</f>
        <v>-10.37447</v>
      </c>
      <c r="G28" s="88">
        <v>26.5</v>
      </c>
      <c r="H28" s="23"/>
      <c r="L28" s="85">
        <f>'[1]XTABLE2'!C7</f>
        <v>-2.08002</v>
      </c>
      <c r="M28" s="85">
        <f>'[1]XTABLE2'!E7</f>
        <v>-10.37447</v>
      </c>
      <c r="N28" s="85">
        <f>'[1]XTABLE2'!G7</f>
        <v>-9.15288</v>
      </c>
    </row>
    <row r="29" spans="1:14" ht="15" customHeight="1">
      <c r="A29" s="23"/>
      <c r="B29" s="23"/>
      <c r="C29" s="31"/>
      <c r="D29" s="32"/>
      <c r="E29" s="85"/>
      <c r="F29" s="85"/>
      <c r="G29" s="85"/>
      <c r="H29" s="23"/>
      <c r="L29" s="32"/>
      <c r="M29" s="32"/>
      <c r="N29" s="32"/>
    </row>
    <row r="30" spans="1:14" ht="15" customHeight="1">
      <c r="A30" s="23"/>
      <c r="B30" s="23"/>
      <c r="C30" s="31"/>
      <c r="D30" s="32"/>
      <c r="E30" s="85"/>
      <c r="F30" s="85"/>
      <c r="G30" s="85"/>
      <c r="H30" s="23"/>
      <c r="L30" s="32"/>
      <c r="M30" s="32"/>
      <c r="N30" s="32"/>
    </row>
    <row r="31" spans="1:14" ht="15" customHeight="1">
      <c r="A31" s="23"/>
      <c r="B31" s="30" t="s">
        <v>125</v>
      </c>
      <c r="C31" s="31"/>
      <c r="D31" s="32"/>
      <c r="E31" s="85"/>
      <c r="F31" s="85"/>
      <c r="G31" s="85"/>
      <c r="H31" s="23"/>
      <c r="L31" s="32"/>
      <c r="M31" s="32"/>
      <c r="N31" s="32"/>
    </row>
    <row r="32" spans="1:14" ht="15" customHeight="1">
      <c r="A32" s="23"/>
      <c r="B32" s="23"/>
      <c r="C32" s="31"/>
      <c r="D32" s="32"/>
      <c r="E32" s="85"/>
      <c r="F32" s="85"/>
      <c r="G32" s="85"/>
      <c r="H32" s="23"/>
      <c r="L32" s="32"/>
      <c r="M32" s="32"/>
      <c r="N32" s="32"/>
    </row>
    <row r="33" spans="1:14" ht="15" customHeight="1">
      <c r="A33" s="23"/>
      <c r="B33" s="35" t="s">
        <v>126</v>
      </c>
      <c r="C33" s="31">
        <f>'[1]XTABLE2'!A8</f>
        <v>98080.457</v>
      </c>
      <c r="D33" s="32"/>
      <c r="E33" s="85">
        <f>L33</f>
        <v>8.34757</v>
      </c>
      <c r="F33" s="85">
        <f>M33</f>
        <v>16.16142</v>
      </c>
      <c r="G33" s="85">
        <f>N33</f>
        <v>17.59612</v>
      </c>
      <c r="H33" s="23"/>
      <c r="L33" s="32">
        <f>'[1]XTABLE2'!C8</f>
        <v>8.34757</v>
      </c>
      <c r="M33" s="32">
        <f>'[1]XTABLE2'!E8</f>
        <v>16.16142</v>
      </c>
      <c r="N33" s="32">
        <f>'[1]XTABLE2'!G8</f>
        <v>17.59612</v>
      </c>
    </row>
    <row r="34" spans="1:14" ht="15" customHeight="1">
      <c r="A34" s="23"/>
      <c r="B34" s="35" t="s">
        <v>127</v>
      </c>
      <c r="C34" s="31"/>
      <c r="D34" s="32"/>
      <c r="E34" s="85"/>
      <c r="F34" s="85"/>
      <c r="G34" s="85"/>
      <c r="H34" s="23"/>
      <c r="L34" s="32"/>
      <c r="M34" s="32"/>
      <c r="N34" s="32"/>
    </row>
    <row r="35" spans="1:14" ht="15" customHeight="1">
      <c r="A35" s="23"/>
      <c r="B35" s="35" t="s">
        <v>128</v>
      </c>
      <c r="C35" s="31"/>
      <c r="D35" s="32"/>
      <c r="E35" s="85"/>
      <c r="F35" s="85"/>
      <c r="G35" s="85"/>
      <c r="H35" s="23"/>
      <c r="L35" s="32"/>
      <c r="M35" s="32"/>
      <c r="N35" s="32"/>
    </row>
    <row r="36" spans="1:14" ht="15" customHeight="1">
      <c r="A36" s="23"/>
      <c r="B36" s="23"/>
      <c r="C36" s="31"/>
      <c r="D36" s="32"/>
      <c r="E36" s="85"/>
      <c r="F36" s="85"/>
      <c r="G36" s="85"/>
      <c r="H36" s="23"/>
      <c r="L36" s="32"/>
      <c r="M36" s="32"/>
      <c r="N36" s="32"/>
    </row>
    <row r="37" spans="1:14" ht="15" customHeight="1">
      <c r="A37" s="23"/>
      <c r="B37" s="35" t="s">
        <v>129</v>
      </c>
      <c r="C37" s="31">
        <f>'[1]XTABLE2'!A9</f>
        <v>532614.821</v>
      </c>
      <c r="D37" s="32"/>
      <c r="E37" s="85">
        <f>L37</f>
        <v>-0.58722</v>
      </c>
      <c r="F37" s="85">
        <f>M37</f>
        <v>-0.61492</v>
      </c>
      <c r="G37" s="88">
        <v>29.5</v>
      </c>
      <c r="H37" s="23"/>
      <c r="L37" s="32">
        <f>'[1]XTABLE2'!C9</f>
        <v>-0.58722</v>
      </c>
      <c r="M37" s="32">
        <f>'[1]XTABLE2'!E9</f>
        <v>-0.61492</v>
      </c>
      <c r="N37" s="32">
        <f>'[1]XTABLE2'!G9</f>
        <v>-0.05312</v>
      </c>
    </row>
    <row r="38" spans="1:14" ht="15" customHeight="1">
      <c r="A38" s="23"/>
      <c r="B38" s="35" t="s">
        <v>130</v>
      </c>
      <c r="C38" s="31"/>
      <c r="D38" s="32"/>
      <c r="E38" s="85"/>
      <c r="F38" s="85"/>
      <c r="G38" s="85"/>
      <c r="H38" s="23"/>
      <c r="L38" s="32"/>
      <c r="M38" s="32"/>
      <c r="N38" s="32"/>
    </row>
    <row r="39" spans="1:14" ht="15" customHeight="1">
      <c r="A39" s="23"/>
      <c r="B39" s="23"/>
      <c r="C39" s="31"/>
      <c r="D39" s="32"/>
      <c r="E39" s="85"/>
      <c r="F39" s="85"/>
      <c r="G39" s="85"/>
      <c r="H39" s="23"/>
      <c r="L39" s="32"/>
      <c r="M39" s="32"/>
      <c r="N39" s="32"/>
    </row>
    <row r="40" spans="1:14" ht="15" customHeight="1">
      <c r="A40" s="23"/>
      <c r="B40" s="35" t="s">
        <v>131</v>
      </c>
      <c r="C40" s="31">
        <f>'[1]XTABLE2'!A10</f>
        <v>147226.463</v>
      </c>
      <c r="D40" s="32"/>
      <c r="E40" s="85">
        <f>L40</f>
        <v>-0.63244</v>
      </c>
      <c r="F40" s="85">
        <f>M40</f>
        <v>-0.32179</v>
      </c>
      <c r="G40" s="88">
        <v>21</v>
      </c>
      <c r="H40" s="23"/>
      <c r="L40" s="32">
        <f>'[1]XTABLE2'!C10</f>
        <v>-0.63244</v>
      </c>
      <c r="M40" s="32">
        <f>'[1]XTABLE2'!E10</f>
        <v>-0.32179</v>
      </c>
      <c r="N40" s="32">
        <f>'[1]XTABLE2'!G10</f>
        <v>5.41947</v>
      </c>
    </row>
    <row r="41" spans="1:14" ht="15" customHeight="1">
      <c r="A41" s="23"/>
      <c r="B41" s="23"/>
      <c r="C41" s="31"/>
      <c r="D41" s="32"/>
      <c r="E41" s="85"/>
      <c r="F41" s="85"/>
      <c r="G41" s="85"/>
      <c r="H41" s="23"/>
      <c r="L41" s="32"/>
      <c r="M41" s="32"/>
      <c r="N41" s="32"/>
    </row>
    <row r="42" spans="1:14" ht="15" customHeight="1">
      <c r="A42" s="23"/>
      <c r="B42" s="30" t="s">
        <v>132</v>
      </c>
      <c r="C42" s="31">
        <f>'[1]XTABLE2'!A11</f>
        <v>205146.345</v>
      </c>
      <c r="D42" s="32"/>
      <c r="E42" s="85">
        <f>L42</f>
        <v>-6.66831</v>
      </c>
      <c r="F42" s="85">
        <f>M42</f>
        <v>-10.74244</v>
      </c>
      <c r="G42" s="88">
        <v>30.9</v>
      </c>
      <c r="H42" s="23"/>
      <c r="L42" s="32">
        <f>'[1]XTABLE2'!C11</f>
        <v>-6.66831</v>
      </c>
      <c r="M42" s="32">
        <f>'[1]XTABLE2'!E11</f>
        <v>-10.74244</v>
      </c>
      <c r="N42" s="32">
        <f>'[1]XTABLE2'!G11</f>
        <v>24.00166</v>
      </c>
    </row>
    <row r="43" spans="1:14" ht="15" customHeight="1">
      <c r="A43" s="23"/>
      <c r="B43" s="23"/>
      <c r="C43" s="31"/>
      <c r="D43" s="32"/>
      <c r="E43" s="85"/>
      <c r="F43" s="85"/>
      <c r="G43" s="85"/>
      <c r="H43" s="23"/>
      <c r="L43" s="32"/>
      <c r="M43" s="32"/>
      <c r="N43" s="32"/>
    </row>
    <row r="44" spans="1:14" ht="15" customHeight="1">
      <c r="A44" s="23"/>
      <c r="B44" s="30" t="s">
        <v>49</v>
      </c>
      <c r="C44" s="31">
        <f>'[1]XTABLE2'!A12</f>
        <v>1947024.855</v>
      </c>
      <c r="D44" s="32"/>
      <c r="E44" s="85">
        <f>L44</f>
        <v>-0.92828</v>
      </c>
      <c r="F44" s="85">
        <f>M44</f>
        <v>-2.61506</v>
      </c>
      <c r="G44" s="85">
        <f>N44</f>
        <v>0.69275</v>
      </c>
      <c r="H44" s="23"/>
      <c r="J44" s="21">
        <f>C44-SUM(C12:C42)</f>
        <v>0</v>
      </c>
      <c r="L44" s="32">
        <f>'[1]XTABLE2'!C12</f>
        <v>-0.92828</v>
      </c>
      <c r="M44" s="32">
        <f>'[1]XTABLE2'!E12</f>
        <v>-2.61506</v>
      </c>
      <c r="N44" s="32">
        <f>'[1]XTABLE2'!G12</f>
        <v>0.69275</v>
      </c>
    </row>
    <row r="45" spans="1:8" ht="15" customHeight="1">
      <c r="A45" s="23"/>
      <c r="B45" s="23"/>
      <c r="C45" s="23"/>
      <c r="D45" s="23"/>
      <c r="E45" s="43"/>
      <c r="F45" s="43"/>
      <c r="G45" s="43"/>
      <c r="H45" s="23"/>
    </row>
    <row r="46" spans="1:8" ht="15" customHeight="1">
      <c r="A46" s="23"/>
      <c r="B46" s="23"/>
      <c r="C46" s="87"/>
      <c r="D46" s="23"/>
      <c r="E46" s="43"/>
      <c r="F46" s="43"/>
      <c r="G46" s="43"/>
      <c r="H46" s="23"/>
    </row>
    <row r="47" spans="1:8" ht="15" customHeight="1">
      <c r="A47" s="23"/>
      <c r="B47" s="23"/>
      <c r="C47" s="23"/>
      <c r="D47" s="23"/>
      <c r="E47" s="43"/>
      <c r="F47" s="43"/>
      <c r="G47" s="43"/>
      <c r="H47" s="23"/>
    </row>
    <row r="48" spans="1:8" ht="15" customHeight="1">
      <c r="A48" s="30" t="s">
        <v>133</v>
      </c>
      <c r="B48" s="82" t="s">
        <v>134</v>
      </c>
      <c r="C48" s="26"/>
      <c r="D48" s="26"/>
      <c r="E48" s="26"/>
      <c r="F48" s="43"/>
      <c r="G48" s="43"/>
      <c r="H48" s="26"/>
    </row>
    <row r="49" spans="1:8" ht="15" customHeight="1">
      <c r="A49" s="23"/>
      <c r="B49" s="82" t="s">
        <v>135</v>
      </c>
      <c r="C49" s="26"/>
      <c r="D49" s="26"/>
      <c r="E49" s="26"/>
      <c r="F49" s="43"/>
      <c r="G49" s="43"/>
      <c r="H49" s="26"/>
    </row>
    <row r="50" spans="1:8" ht="15" customHeight="1">
      <c r="A50" s="23"/>
      <c r="B50" s="82" t="s">
        <v>136</v>
      </c>
      <c r="C50" s="26"/>
      <c r="D50" s="26"/>
      <c r="E50" s="26"/>
      <c r="F50" s="43"/>
      <c r="G50" s="43"/>
      <c r="H50" s="26"/>
    </row>
    <row r="51" spans="1:8" ht="15" customHeight="1">
      <c r="A51" s="23"/>
      <c r="B51" s="82" t="s">
        <v>137</v>
      </c>
      <c r="C51" s="26"/>
      <c r="D51" s="26"/>
      <c r="E51" s="26"/>
      <c r="F51" s="43"/>
      <c r="G51" s="43"/>
      <c r="H51" s="26"/>
    </row>
    <row r="52" spans="1:8" ht="15" customHeight="1">
      <c r="A52" s="30" t="s">
        <v>63</v>
      </c>
      <c r="B52" s="7" t="s">
        <v>138</v>
      </c>
      <c r="C52" s="26"/>
      <c r="D52" s="26"/>
      <c r="E52" s="26"/>
      <c r="F52" s="43"/>
      <c r="G52" s="43"/>
      <c r="H52" s="26"/>
    </row>
    <row r="53" spans="1:8" ht="15" customHeight="1">
      <c r="A53" s="30"/>
      <c r="B53" s="7"/>
      <c r="C53" s="26"/>
      <c r="D53" s="26"/>
      <c r="E53" s="26"/>
      <c r="F53" s="43"/>
      <c r="G53" s="43"/>
      <c r="H53" s="26"/>
    </row>
    <row r="54" spans="1:8" ht="15" customHeight="1">
      <c r="A54" s="30"/>
      <c r="B54" s="7"/>
      <c r="C54" s="26"/>
      <c r="D54" s="26"/>
      <c r="E54" s="26"/>
      <c r="F54" s="43"/>
      <c r="G54" s="43"/>
      <c r="H54" s="26"/>
    </row>
    <row r="55" spans="1:8" ht="15" customHeight="1">
      <c r="A55" s="82" t="s">
        <v>44</v>
      </c>
      <c r="B55" s="23"/>
      <c r="C55" s="26"/>
      <c r="D55" s="26"/>
      <c r="E55" s="26"/>
      <c r="F55" s="43"/>
      <c r="G55" s="43"/>
      <c r="H55" s="26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82" r:id="rId1"/>
  <headerFooter alignWithMargins="0">
    <oddFooter>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HKMA</dc:creator>
  <cp:keywords/>
  <dc:description/>
  <cp:lastModifiedBy>Hong Kong Monetary Authority</cp:lastModifiedBy>
  <cp:lastPrinted>2001-05-31T08:07:32Z</cp:lastPrinted>
  <dcterms:created xsi:type="dcterms:W3CDTF">1999-05-11T09:23:49Z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