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tabRatio="718" activeTab="6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  <sheet name="Table2A" sheetId="6" r:id="rId6"/>
    <sheet name="Qloans" sheetId="7" r:id="rId7"/>
  </sheets>
  <externalReferences>
    <externalReference r:id="rId10"/>
  </externalReference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6">'Qloans'!$A$1:$J$75</definedName>
    <definedName name="_xlnm.Print_Area" localSheetId="0">'Table1'!$A$1:$O$68</definedName>
    <definedName name="_xlnm.Print_Area" localSheetId="5">'Table2A'!$A$1:$H$59</definedName>
  </definedNames>
  <calcPr fullCalcOnLoad="1"/>
</workbook>
</file>

<file path=xl/sharedStrings.xml><?xml version="1.0" encoding="utf-8"?>
<sst xmlns="http://schemas.openxmlformats.org/spreadsheetml/2006/main" count="550" uniqueCount="219">
  <si>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</si>
  <si>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</si>
  <si>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</si>
  <si>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</si>
  <si>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</si>
  <si>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</si>
  <si>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</si>
  <si>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</si>
  <si>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</si>
  <si>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</si>
  <si>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</si>
  <si>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</si>
  <si>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</si>
  <si>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</si>
  <si>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</si>
  <si>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</si>
  <si>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</si>
  <si>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</si>
  <si>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</si>
  <si>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</si>
  <si>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</si>
  <si>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</si>
  <si>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</si>
  <si>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</si>
  <si>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</si>
  <si>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</si>
  <si>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</si>
  <si>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</si>
  <si>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</si>
  <si>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</si>
  <si>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</si>
  <si>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</si>
  <si>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</si>
  <si>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</si>
  <si>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</si>
  <si>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</si>
  <si>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</si>
  <si>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</si>
  <si>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</si>
  <si>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</si>
  <si>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</si>
  <si>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</si>
  <si>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</si>
  <si>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</si>
  <si>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</si>
  <si>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</si>
  <si>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</si>
  <si>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</si>
  <si>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</si>
  <si>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</si>
  <si>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</si>
  <si>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</si>
  <si>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</si>
  <si>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</si>
  <si>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</si>
  <si>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</si>
  <si>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</si>
  <si>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</si>
  <si>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</si>
  <si>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</si>
  <si>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</si>
  <si>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</si>
  <si>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</si>
  <si>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</si>
  <si>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</si>
  <si>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</si>
  <si>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</si>
  <si>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</si>
  <si>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</si>
  <si>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</si>
  <si>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</si>
  <si>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</si>
  <si>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</si>
  <si>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</si>
  <si>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</si>
  <si>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</si>
  <si>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</si>
  <si>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</si>
  <si>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</si>
  <si>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</si>
  <si>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</si>
  <si>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</si>
  <si>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</si>
  <si>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</si>
  <si>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</si>
  <si>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</si>
  <si>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</si>
  <si>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</si>
  <si>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</si>
  <si>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</si>
  <si>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</si>
  <si>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</si>
  <si>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</si>
  <si>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</si>
  <si>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</si>
  <si>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</si>
  <si>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</si>
  <si>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</si>
  <si>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</si>
  <si>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</si>
  <si>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</si>
  <si>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</si>
  <si>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</si>
  <si>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</si>
  <si>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</si>
  <si>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</si>
  <si>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</si>
  <si>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</si>
  <si>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</si>
  <si>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</si>
  <si>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</si>
  <si>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</si>
  <si>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</si>
  <si>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</si>
  <si>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</si>
  <si>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</si>
  <si>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</si>
  <si>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</si>
  <si>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</si>
  <si>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</si>
  <si>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</si>
  <si>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</si>
  <si>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</si>
  <si>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</si>
  <si>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</si>
  <si>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</si>
  <si>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</si>
  <si>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</si>
  <si>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</si>
  <si>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</si>
  <si>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</si>
  <si>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</si>
  <si>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</si>
  <si>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With the introduction of the new Return on Loans and Advances and Provisions (as revised from the Return on Loans and Advances</t>
  </si>
  <si>
    <t>for Use in Hong Kong) as from December 1994, a number of AIs have reclassified certain components.  As a result, the figures are not</t>
  </si>
  <si>
    <t>strictly comparable with those of previous quarters.   The percentage changes given above have been adjusted, so far  as possible, to</t>
  </si>
  <si>
    <t xml:space="preserve"> remove the reclassification effect and therefore cannot be calculated directly from the published figures.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</si>
  <si>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</si>
  <si>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</si>
  <si>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</si>
  <si>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</si>
  <si>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</si>
  <si>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</si>
  <si>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</si>
  <si>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</si>
  <si>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</si>
  <si>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</si>
  <si>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</si>
  <si>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</si>
  <si>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</si>
  <si>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</si>
  <si>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</si>
  <si>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</si>
  <si>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Shipbuilding &amp; repair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</si>
  <si>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</si>
  <si>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</si>
  <si>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</si>
  <si>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</si>
  <si>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</si>
  <si>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</si>
  <si>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Agriculture and fisheries</t>
  </si>
  <si>
    <t>(a) Fisheries</t>
  </si>
  <si>
    <t>(b) Livestock &amp; livestock products</t>
  </si>
  <si>
    <t>(c) Vegetables &amp; horticultures</t>
  </si>
  <si>
    <t>3.</t>
  </si>
  <si>
    <t>(a) Shipping</t>
  </si>
  <si>
    <t>(b) Taxis and public light buses</t>
  </si>
  <si>
    <t>(c) Others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</si>
  <si>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</si>
  <si>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</si>
  <si>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</si>
  <si>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</si>
  <si>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</si>
  <si>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</si>
  <si>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</si>
  <si>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</si>
  <si>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</si>
  <si>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</si>
  <si>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</si>
  <si>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</si>
  <si>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Mining and quarrying</t>
  </si>
  <si>
    <t xml:space="preserve">8.    Miscellaneous 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</si>
  <si>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</si>
  <si>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</si>
  <si>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</si>
  <si>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</si>
  <si>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</si>
  <si>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</si>
  <si>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</si>
  <si>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</si>
  <si>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</si>
  <si>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</si>
  <si>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</si>
  <si>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</si>
  <si>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</si>
  <si>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</si>
  <si>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</si>
  <si>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</si>
  <si>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</si>
  <si>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</si>
  <si>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</si>
  <si>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</si>
  <si>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</si>
  <si>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TABLE 2B: ANALYSIS OF LOANS AND ADVANCES FOR USE IN HONG KONG</t>
  </si>
  <si>
    <t>Electricity, gas and telecommunications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</si>
  <si>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</si>
  <si>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</si>
  <si>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</si>
  <si>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</si>
  <si>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</si>
  <si>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</si>
  <si>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Jun 2000</t>
  </si>
  <si>
    <t>#    Including those where place of use is unknown.</t>
  </si>
  <si>
    <t>(As at last day of the quarter ended Jun 2000)</t>
  </si>
  <si>
    <t>TABLE 2A : QUARTERLY ANALYSIS OF LOANS FOR USE IN HONG KONG BY SECTOR -  JUN 2000</t>
  </si>
  <si>
    <t>Adjusted# % change from earlier quarters to  Jun 2000</t>
  </si>
  <si>
    <t>(As at end of Jun 2000)</t>
  </si>
  <si>
    <t>TABLE  1A  :  HONG KONG MONETARY  STATISTICS  -  Jun 2000</t>
  </si>
  <si>
    <t>Earlier months (% change to Jun 2000)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</si>
</sst>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b/>
      <u val="single"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9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184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192" fontId="17" fillId="0" borderId="0" xfId="15" applyNumberFormat="1" applyFont="1" applyAlignment="1" applyProtection="1">
      <alignment/>
      <protection/>
    </xf>
    <xf numFmtId="191" fontId="17" fillId="0" borderId="0" xfId="15" applyNumberFormat="1" applyFont="1" applyAlignment="1" applyProtection="1">
      <alignment/>
      <protection/>
    </xf>
    <xf numFmtId="192" fontId="16" fillId="0" borderId="0" xfId="15" applyNumberFormat="1" applyFont="1" applyAlignment="1">
      <alignment/>
    </xf>
    <xf numFmtId="191" fontId="16" fillId="0" borderId="0" xfId="15" applyNumberFormat="1" applyFont="1" applyAlignment="1">
      <alignment/>
    </xf>
    <xf numFmtId="0" fontId="13" fillId="0" borderId="0" xfId="0" applyFont="1" applyAlignment="1" applyProtection="1" quotePrefix="1">
      <alignment horizontal="left"/>
      <protection/>
    </xf>
    <xf numFmtId="184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4" fontId="13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right"/>
      <protection/>
    </xf>
    <xf numFmtId="192" fontId="17" fillId="0" borderId="0" xfId="15" applyNumberFormat="1" applyFont="1" applyAlignment="1" applyProtection="1">
      <alignment horizontal="right"/>
      <protection/>
    </xf>
    <xf numFmtId="0" fontId="16" fillId="0" borderId="0" xfId="0" applyFont="1" applyAlignment="1">
      <alignment/>
    </xf>
    <xf numFmtId="192" fontId="18" fillId="0" borderId="0" xfId="15" applyNumberFormat="1" applyFont="1" applyAlignment="1" applyProtection="1">
      <alignment horizontal="right"/>
      <protection/>
    </xf>
    <xf numFmtId="192" fontId="19" fillId="0" borderId="0" xfId="15" applyNumberFormat="1" applyFont="1" applyAlignment="1">
      <alignment horizontal="right"/>
    </xf>
    <xf numFmtId="184" fontId="20" fillId="0" borderId="0" xfId="0" applyNumberFormat="1" applyFont="1" applyAlignment="1" applyProtection="1">
      <alignment horizontal="left"/>
      <protection/>
    </xf>
    <xf numFmtId="184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3" fontId="17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 horizontal="left"/>
      <protection/>
    </xf>
    <xf numFmtId="192" fontId="13" fillId="0" borderId="0" xfId="15" applyNumberFormat="1" applyFont="1" applyAlignment="1">
      <alignment/>
    </xf>
    <xf numFmtId="184" fontId="13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0" fontId="18" fillId="0" borderId="0" xfId="0" applyFont="1" applyAlignment="1" applyProtection="1" quotePrefix="1">
      <alignment horizontal="centerContinuous"/>
      <protection/>
    </xf>
    <xf numFmtId="0" fontId="21" fillId="0" borderId="0" xfId="0" applyFont="1" applyAlignment="1" applyProtection="1" quotePrefix="1">
      <alignment horizontal="centerContinuous"/>
      <protection/>
    </xf>
    <xf numFmtId="192" fontId="17" fillId="0" borderId="0" xfId="15" applyNumberFormat="1" applyFont="1" applyAlignment="1" applyProtection="1">
      <alignment horizontal="right"/>
      <protection locked="0"/>
    </xf>
    <xf numFmtId="194" fontId="13" fillId="0" borderId="0" xfId="15" applyNumberFormat="1" applyFont="1" applyAlignment="1" applyProtection="1">
      <alignment horizontal="right"/>
      <protection/>
    </xf>
    <xf numFmtId="194" fontId="13" fillId="0" borderId="0" xfId="15" applyNumberFormat="1" applyFont="1" applyAlignment="1" applyProtection="1">
      <alignment/>
      <protection/>
    </xf>
    <xf numFmtId="194" fontId="13" fillId="0" borderId="0" xfId="15" applyNumberFormat="1" applyFont="1" applyAlignment="1" applyProtection="1">
      <alignment horizontal="left"/>
      <protection/>
    </xf>
    <xf numFmtId="194" fontId="13" fillId="0" borderId="0" xfId="15" applyNumberFormat="1" applyFont="1" applyAlignment="1" applyProtection="1">
      <alignment/>
      <protection/>
    </xf>
    <xf numFmtId="192" fontId="13" fillId="0" borderId="0" xfId="15" applyNumberFormat="1" applyFont="1" applyAlignment="1">
      <alignment horizontal="right"/>
    </xf>
    <xf numFmtId="194" fontId="13" fillId="0" borderId="0" xfId="15" applyNumberFormat="1" applyFont="1" applyAlignment="1">
      <alignment horizontal="right"/>
    </xf>
    <xf numFmtId="194" fontId="13" fillId="0" borderId="0" xfId="15" applyNumberFormat="1" applyFont="1" applyAlignment="1">
      <alignment horizontal="left"/>
    </xf>
    <xf numFmtId="194" fontId="13" fillId="0" borderId="0" xfId="15" applyNumberFormat="1" applyFont="1" applyAlignment="1">
      <alignment/>
    </xf>
    <xf numFmtId="192" fontId="17" fillId="0" borderId="0" xfId="15" applyNumberFormat="1" applyFont="1" applyAlignment="1" applyProtection="1">
      <alignment/>
      <protection locked="0"/>
    </xf>
    <xf numFmtId="184" fontId="13" fillId="0" borderId="0" xfId="0" applyNumberFormat="1" applyFont="1" applyAlignment="1" applyProtection="1">
      <alignment/>
      <protection/>
    </xf>
    <xf numFmtId="184" fontId="1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>
      <alignment horizontal="centerContinuous"/>
    </xf>
    <xf numFmtId="186" fontId="13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84" fontId="14" fillId="0" borderId="0" xfId="0" applyNumberFormat="1" applyFont="1" applyAlignment="1" applyProtection="1" quotePrefix="1">
      <alignment horizontal="right"/>
      <protection/>
    </xf>
    <xf numFmtId="184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 applyProtection="1" quotePrefix="1">
      <alignment horizontal="right"/>
      <protection/>
    </xf>
    <xf numFmtId="194" fontId="17" fillId="0" borderId="0" xfId="15" applyNumberFormat="1" applyFont="1" applyAlignment="1" applyProtection="1">
      <alignment/>
      <protection/>
    </xf>
    <xf numFmtId="194" fontId="16" fillId="0" borderId="0" xfId="15" applyNumberFormat="1" applyFont="1" applyAlignment="1">
      <alignment/>
    </xf>
    <xf numFmtId="192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199" fontId="8" fillId="0" borderId="0" xfId="15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199" fontId="4" fillId="0" borderId="0" xfId="15" applyNumberFormat="1" applyFont="1" applyAlignment="1" applyProtection="1">
      <alignment horizontal="right"/>
      <protection/>
    </xf>
    <xf numFmtId="192" fontId="13" fillId="0" borderId="0" xfId="0" applyNumberFormat="1" applyFont="1" applyAlignment="1">
      <alignment/>
    </xf>
    <xf numFmtId="200" fontId="21" fillId="0" borderId="0" xfId="0" applyNumberFormat="1" applyFont="1" applyAlignment="1" applyProtection="1" quotePrefix="1">
      <alignment horizontal="right"/>
      <protection/>
    </xf>
    <xf numFmtId="17" fontId="13" fillId="0" borderId="0" xfId="0" applyNumberFormat="1" applyFont="1" applyAlignment="1">
      <alignment/>
    </xf>
    <xf numFmtId="0" fontId="2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84" fontId="23" fillId="0" borderId="0" xfId="0" applyNumberFormat="1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C2">
            <v>4.12953</v>
          </cell>
          <cell r="E2">
            <v>2.1279</v>
          </cell>
          <cell r="G2">
            <v>-8.63799</v>
          </cell>
        </row>
        <row r="3">
          <cell r="C3">
            <v>-3.203</v>
          </cell>
          <cell r="E3">
            <v>-4.47752</v>
          </cell>
          <cell r="G3">
            <v>-10.34708</v>
          </cell>
        </row>
        <row r="4">
          <cell r="C4">
            <v>-0.2261</v>
          </cell>
          <cell r="E4">
            <v>2.09893</v>
          </cell>
          <cell r="G4">
            <v>5.00734</v>
          </cell>
        </row>
        <row r="5">
          <cell r="C5">
            <v>1.0039</v>
          </cell>
          <cell r="E5">
            <v>2.62664</v>
          </cell>
          <cell r="G5">
            <v>2.95501</v>
          </cell>
        </row>
        <row r="6">
          <cell r="C6">
            <v>-5.3715</v>
          </cell>
          <cell r="E6">
            <v>-5.77846</v>
          </cell>
          <cell r="G6">
            <v>-13.88057</v>
          </cell>
        </row>
        <row r="7">
          <cell r="C7">
            <v>-5.0254</v>
          </cell>
          <cell r="E7">
            <v>-8.41176</v>
          </cell>
          <cell r="G7">
            <v>-9.54836</v>
          </cell>
        </row>
        <row r="8">
          <cell r="C8">
            <v>1.59233</v>
          </cell>
          <cell r="E8">
            <v>11.21348</v>
          </cell>
          <cell r="G8">
            <v>10.72074</v>
          </cell>
        </row>
        <row r="9">
          <cell r="C9">
            <v>0.1188</v>
          </cell>
          <cell r="E9">
            <v>0.11046</v>
          </cell>
          <cell r="G9">
            <v>0.30822</v>
          </cell>
        </row>
        <row r="10">
          <cell r="C10">
            <v>1.41563</v>
          </cell>
          <cell r="E10">
            <v>3.12021</v>
          </cell>
          <cell r="G10">
            <v>4.632</v>
          </cell>
        </row>
        <row r="12">
          <cell r="C12">
            <v>-0.22199</v>
          </cell>
          <cell r="E12">
            <v>-0.2128</v>
          </cell>
          <cell r="G12">
            <v>-2.48509</v>
          </cell>
        </row>
        <row r="13">
          <cell r="C13">
            <v>0.0997</v>
          </cell>
          <cell r="E13">
            <v>7.53751</v>
          </cell>
          <cell r="G13">
            <v>-25.8964</v>
          </cell>
        </row>
        <row r="14">
          <cell r="C14">
            <v>2.12926</v>
          </cell>
          <cell r="E14">
            <v>-2.61307</v>
          </cell>
          <cell r="G14">
            <v>-10.35162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="85" zoomScaleNormal="85" workbookViewId="0" topLeftCell="A1">
      <selection activeCell="B4" sqref="B4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24" customWidth="1"/>
    <col min="6" max="6" width="5.28125" style="0" customWidth="1"/>
    <col min="7" max="7" width="1.7109375" style="23" customWidth="1"/>
    <col min="8" max="8" width="12.7109375" style="0" customWidth="1"/>
    <col min="9" max="9" width="1.7109375" style="24" customWidth="1"/>
    <col min="10" max="10" width="5.28125" style="0" customWidth="1"/>
    <col min="11" max="11" width="1.7109375" style="23" customWidth="1"/>
    <col min="12" max="12" width="12.7109375" style="0" customWidth="1"/>
    <col min="13" max="13" width="1.7109375" style="24" customWidth="1"/>
    <col min="14" max="14" width="5.28125" style="0" customWidth="1"/>
    <col min="15" max="15" width="1.7109375" style="15" customWidth="1"/>
    <col min="16" max="16" width="1.7109375" style="0" customWidth="1"/>
    <col min="17" max="20" width="5.7109375" style="0" customWidth="1"/>
  </cols>
  <sheetData>
    <row r="1" spans="1:16" ht="15">
      <c r="A1" s="38"/>
      <c r="B1" s="38"/>
      <c r="C1" s="38"/>
      <c r="D1" s="38"/>
      <c r="E1" s="54"/>
      <c r="F1" s="38"/>
      <c r="G1" s="53"/>
      <c r="H1" s="38"/>
      <c r="I1" s="54"/>
      <c r="J1" s="38"/>
      <c r="K1" s="53"/>
      <c r="L1" s="38"/>
      <c r="M1" s="54"/>
      <c r="N1" s="38"/>
      <c r="O1" s="52"/>
      <c r="P1" s="21"/>
    </row>
    <row r="2" spans="1:16" ht="20.25">
      <c r="A2" s="11" t="s">
        <v>217</v>
      </c>
      <c r="B2" s="91"/>
      <c r="C2" s="91"/>
      <c r="D2" s="41"/>
      <c r="E2" s="91"/>
      <c r="F2" s="91"/>
      <c r="G2" s="91"/>
      <c r="H2" s="91"/>
      <c r="I2" s="41"/>
      <c r="J2" s="41"/>
      <c r="K2" s="41"/>
      <c r="L2" s="41"/>
      <c r="M2" s="41"/>
      <c r="N2" s="41"/>
      <c r="O2" s="52"/>
      <c r="P2" s="21"/>
    </row>
    <row r="3" spans="1:16" ht="15">
      <c r="A3" s="38"/>
      <c r="B3" s="38"/>
      <c r="C3" s="38"/>
      <c r="D3" s="38"/>
      <c r="E3" s="54"/>
      <c r="F3" s="38"/>
      <c r="G3" s="53"/>
      <c r="H3" s="38"/>
      <c r="I3" s="54"/>
      <c r="J3" s="38"/>
      <c r="K3" s="53"/>
      <c r="L3" s="38"/>
      <c r="M3" s="54"/>
      <c r="N3" s="38"/>
      <c r="O3" s="52"/>
      <c r="P3" s="21"/>
    </row>
    <row r="4" spans="1:16" ht="15">
      <c r="A4" s="38"/>
      <c r="B4" s="38"/>
      <c r="C4" s="38"/>
      <c r="D4" s="38"/>
      <c r="E4" s="54"/>
      <c r="F4" s="38"/>
      <c r="G4" s="53"/>
      <c r="H4" s="38"/>
      <c r="I4" s="54"/>
      <c r="J4" s="38"/>
      <c r="K4" s="53"/>
      <c r="L4" s="38"/>
      <c r="M4" s="54"/>
      <c r="N4" s="38"/>
      <c r="O4" s="52"/>
      <c r="P4" s="21"/>
    </row>
    <row r="5" spans="1:16" ht="15">
      <c r="A5" s="38"/>
      <c r="B5" s="38"/>
      <c r="C5" s="38"/>
      <c r="D5" s="38"/>
      <c r="E5" s="54"/>
      <c r="F5" s="38"/>
      <c r="G5" s="53"/>
      <c r="H5" s="38"/>
      <c r="I5" s="54"/>
      <c r="J5" s="38"/>
      <c r="K5" s="53"/>
      <c r="L5" s="38"/>
      <c r="M5" s="54"/>
      <c r="N5" s="38"/>
      <c r="O5" s="52"/>
      <c r="P5" s="21"/>
    </row>
    <row r="6" spans="1:16" ht="15">
      <c r="A6" s="38"/>
      <c r="B6" s="38"/>
      <c r="C6" s="38"/>
      <c r="D6" s="38"/>
      <c r="E6" s="54"/>
      <c r="F6" s="38"/>
      <c r="G6" s="53"/>
      <c r="H6" s="38"/>
      <c r="I6" s="54"/>
      <c r="J6" s="38"/>
      <c r="K6" s="53"/>
      <c r="L6" s="38"/>
      <c r="M6" s="54"/>
      <c r="N6" s="55" t="s">
        <v>0</v>
      </c>
      <c r="O6" s="52"/>
      <c r="P6" s="21"/>
    </row>
    <row r="7" spans="1:20" ht="15">
      <c r="A7" s="38"/>
      <c r="B7" s="38"/>
      <c r="C7" s="98" t="s">
        <v>211</v>
      </c>
      <c r="D7" s="90" t="s">
        <v>218</v>
      </c>
      <c r="E7" s="41"/>
      <c r="F7" s="41"/>
      <c r="G7" s="91"/>
      <c r="H7" s="91"/>
      <c r="I7" s="91"/>
      <c r="J7" s="91"/>
      <c r="K7" s="91"/>
      <c r="L7" s="41"/>
      <c r="M7" s="41"/>
      <c r="N7" s="41"/>
      <c r="O7" s="52"/>
      <c r="P7" s="21"/>
      <c r="R7" s="2"/>
      <c r="S7" s="2"/>
      <c r="T7" s="2"/>
    </row>
    <row r="8" spans="1:17" ht="15">
      <c r="A8" s="38"/>
      <c r="B8" s="38"/>
      <c r="C8" s="38"/>
      <c r="D8" s="38"/>
      <c r="E8" s="54"/>
      <c r="F8" s="38"/>
      <c r="G8" s="53"/>
      <c r="H8" s="38"/>
      <c r="I8" s="54"/>
      <c r="J8" s="38"/>
      <c r="K8" s="53"/>
      <c r="L8" s="38"/>
      <c r="M8" s="54"/>
      <c r="N8" s="38"/>
      <c r="O8" s="52"/>
      <c r="P8" s="21"/>
      <c r="Q8" s="3"/>
    </row>
    <row r="9" spans="1:20" ht="15">
      <c r="A9" s="38"/>
      <c r="B9" s="38"/>
      <c r="C9" s="38"/>
      <c r="D9" s="112">
        <v>36677</v>
      </c>
      <c r="E9" s="70"/>
      <c r="F9" s="44"/>
      <c r="G9" s="69"/>
      <c r="H9" s="112">
        <v>36616</v>
      </c>
      <c r="I9" s="70"/>
      <c r="J9" s="44"/>
      <c r="K9" s="69"/>
      <c r="L9" s="112">
        <v>36341</v>
      </c>
      <c r="M9" s="70"/>
      <c r="N9" s="44"/>
      <c r="O9" s="52"/>
      <c r="P9" s="5"/>
      <c r="Q9" s="14" t="s">
        <v>1</v>
      </c>
      <c r="R9" s="2"/>
      <c r="S9" s="2"/>
      <c r="T9" s="2"/>
    </row>
    <row r="10" spans="1:20" ht="15">
      <c r="A10" s="72" t="s">
        <v>2</v>
      </c>
      <c r="B10" s="38"/>
      <c r="C10" s="38"/>
      <c r="D10" s="38"/>
      <c r="E10" s="54"/>
      <c r="F10" s="113"/>
      <c r="G10" s="53"/>
      <c r="H10" s="113"/>
      <c r="I10" s="54"/>
      <c r="J10" s="38"/>
      <c r="K10" s="53"/>
      <c r="L10" s="38"/>
      <c r="M10" s="54"/>
      <c r="N10" s="38"/>
      <c r="O10" s="52"/>
      <c r="P10" s="5"/>
      <c r="Q10" s="16"/>
      <c r="R10" s="16"/>
      <c r="S10" s="16"/>
      <c r="T10" s="16"/>
    </row>
    <row r="11" spans="1:20" ht="15">
      <c r="A11" s="38"/>
      <c r="B11" s="38"/>
      <c r="C11" s="38"/>
      <c r="D11" s="38"/>
      <c r="E11" s="54"/>
      <c r="F11" s="38"/>
      <c r="G11" s="53"/>
      <c r="H11" s="38"/>
      <c r="I11" s="54"/>
      <c r="J11" s="38"/>
      <c r="K11" s="53"/>
      <c r="L11" s="38"/>
      <c r="M11" s="54"/>
      <c r="N11" s="38"/>
      <c r="O11" s="52"/>
      <c r="P11" s="5"/>
      <c r="Q11" s="16"/>
      <c r="R11" s="16"/>
      <c r="S11" s="16"/>
      <c r="T11" s="16"/>
    </row>
    <row r="12" spans="1:20" ht="15">
      <c r="A12" s="57" t="s">
        <v>3</v>
      </c>
      <c r="B12" s="57"/>
      <c r="C12" s="79">
        <v>193097</v>
      </c>
      <c r="D12" s="79">
        <v>191031</v>
      </c>
      <c r="E12" s="80" t="s">
        <v>4</v>
      </c>
      <c r="F12" s="81">
        <v>1.081499861279056</v>
      </c>
      <c r="G12" s="82" t="s">
        <v>5</v>
      </c>
      <c r="H12" s="79">
        <v>199328</v>
      </c>
      <c r="I12" s="80" t="s">
        <v>4</v>
      </c>
      <c r="J12" s="81">
        <v>-3.1260033713276556</v>
      </c>
      <c r="K12" s="82" t="s">
        <v>5</v>
      </c>
      <c r="L12" s="79">
        <v>182070</v>
      </c>
      <c r="M12" s="80" t="s">
        <v>4</v>
      </c>
      <c r="N12" s="81">
        <v>6.0564618004064386</v>
      </c>
      <c r="O12" s="83" t="s">
        <v>5</v>
      </c>
      <c r="P12" s="7"/>
      <c r="Q12" s="15"/>
      <c r="R12" s="15"/>
      <c r="S12" s="15"/>
      <c r="T12" s="15"/>
    </row>
    <row r="13" spans="1:20" ht="15">
      <c r="A13" s="57" t="s">
        <v>6</v>
      </c>
      <c r="B13" s="57"/>
      <c r="C13" s="79">
        <v>22099</v>
      </c>
      <c r="D13" s="79">
        <v>23873</v>
      </c>
      <c r="E13" s="80" t="s">
        <v>4</v>
      </c>
      <c r="F13" s="81">
        <v>-7.430988983370341</v>
      </c>
      <c r="G13" s="82" t="s">
        <v>5</v>
      </c>
      <c r="H13" s="79">
        <v>21055</v>
      </c>
      <c r="I13" s="80" t="s">
        <v>4</v>
      </c>
      <c r="J13" s="81">
        <v>4.958442175255271</v>
      </c>
      <c r="K13" s="82" t="s">
        <v>5</v>
      </c>
      <c r="L13" s="79">
        <v>19141</v>
      </c>
      <c r="M13" s="80" t="s">
        <v>4</v>
      </c>
      <c r="N13" s="81">
        <v>15.453738049213726</v>
      </c>
      <c r="O13" s="83" t="s">
        <v>5</v>
      </c>
      <c r="P13" s="7"/>
      <c r="Q13" s="15"/>
      <c r="R13" s="15"/>
      <c r="S13" s="15"/>
      <c r="T13" s="15"/>
    </row>
    <row r="14" spans="1:20" ht="15">
      <c r="A14" s="57" t="s">
        <v>7</v>
      </c>
      <c r="B14" s="57"/>
      <c r="C14" s="79">
        <v>215196</v>
      </c>
      <c r="D14" s="79">
        <v>214904</v>
      </c>
      <c r="E14" s="80" t="s">
        <v>4</v>
      </c>
      <c r="F14" s="81">
        <v>0.13587462308753118</v>
      </c>
      <c r="G14" s="82" t="s">
        <v>5</v>
      </c>
      <c r="H14" s="79">
        <v>220383</v>
      </c>
      <c r="I14" s="80" t="s">
        <v>4</v>
      </c>
      <c r="J14" s="81">
        <v>-2.353629817181897</v>
      </c>
      <c r="K14" s="82" t="s">
        <v>5</v>
      </c>
      <c r="L14" s="79">
        <v>201211</v>
      </c>
      <c r="M14" s="80" t="s">
        <v>4</v>
      </c>
      <c r="N14" s="81">
        <v>6.950415235747556</v>
      </c>
      <c r="O14" s="83" t="s">
        <v>5</v>
      </c>
      <c r="P14" s="17"/>
      <c r="Q14" s="35">
        <f>C14-C13-C12</f>
        <v>0</v>
      </c>
      <c r="R14" s="35">
        <f>D14-D13-D12</f>
        <v>0</v>
      </c>
      <c r="S14" s="35">
        <f>H14-H13-H12</f>
        <v>0</v>
      </c>
      <c r="T14" s="35">
        <f>L14-L13-L12</f>
        <v>0</v>
      </c>
    </row>
    <row r="15" spans="1:20" ht="15">
      <c r="A15" s="57" t="s">
        <v>8</v>
      </c>
      <c r="B15" s="38"/>
      <c r="C15" s="79">
        <v>1922435</v>
      </c>
      <c r="D15" s="79">
        <v>1874266</v>
      </c>
      <c r="E15" s="80" t="s">
        <v>4</v>
      </c>
      <c r="F15" s="81">
        <v>2.5700194102651324</v>
      </c>
      <c r="G15" s="82" t="s">
        <v>5</v>
      </c>
      <c r="H15" s="79">
        <v>1892086</v>
      </c>
      <c r="I15" s="80" t="s">
        <v>4</v>
      </c>
      <c r="J15" s="81">
        <v>1.603996858493744</v>
      </c>
      <c r="K15" s="82" t="s">
        <v>5</v>
      </c>
      <c r="L15" s="79">
        <v>1846340</v>
      </c>
      <c r="M15" s="80" t="s">
        <v>4</v>
      </c>
      <c r="N15" s="81">
        <v>4.121396925809975</v>
      </c>
      <c r="O15" s="83" t="s">
        <v>5</v>
      </c>
      <c r="P15" s="7"/>
      <c r="Q15" s="36"/>
      <c r="R15" s="36"/>
      <c r="S15" s="36"/>
      <c r="T15" s="36"/>
    </row>
    <row r="16" spans="1:20" ht="15">
      <c r="A16" s="57" t="s">
        <v>9</v>
      </c>
      <c r="B16" s="38"/>
      <c r="C16" s="79">
        <v>1505936</v>
      </c>
      <c r="D16" s="79">
        <v>1463379</v>
      </c>
      <c r="E16" s="80" t="s">
        <v>4</v>
      </c>
      <c r="F16" s="81">
        <v>2.9081324796925543</v>
      </c>
      <c r="G16" s="82" t="s">
        <v>5</v>
      </c>
      <c r="H16" s="79">
        <v>1433545</v>
      </c>
      <c r="I16" s="80" t="s">
        <v>4</v>
      </c>
      <c r="J16" s="81">
        <v>5.049789159042788</v>
      </c>
      <c r="K16" s="82" t="s">
        <v>5</v>
      </c>
      <c r="L16" s="79">
        <v>1274400</v>
      </c>
      <c r="M16" s="80" t="s">
        <v>4</v>
      </c>
      <c r="N16" s="81">
        <v>18.16823603264281</v>
      </c>
      <c r="O16" s="83" t="s">
        <v>5</v>
      </c>
      <c r="P16" s="7"/>
      <c r="Q16" s="36"/>
      <c r="R16" s="36"/>
      <c r="S16" s="36"/>
      <c r="T16" s="36"/>
    </row>
    <row r="17" spans="1:20" ht="15">
      <c r="A17" s="57" t="s">
        <v>7</v>
      </c>
      <c r="B17" s="38"/>
      <c r="C17" s="79">
        <v>3428371</v>
      </c>
      <c r="D17" s="79">
        <v>3337645</v>
      </c>
      <c r="E17" s="80" t="s">
        <v>4</v>
      </c>
      <c r="F17" s="81">
        <v>2.7182639256122343</v>
      </c>
      <c r="G17" s="82" t="s">
        <v>5</v>
      </c>
      <c r="H17" s="79">
        <v>3325631</v>
      </c>
      <c r="I17" s="80" t="s">
        <v>4</v>
      </c>
      <c r="J17" s="81">
        <v>3.0893385345518</v>
      </c>
      <c r="K17" s="82" t="s">
        <v>5</v>
      </c>
      <c r="L17" s="79">
        <v>3120740</v>
      </c>
      <c r="M17" s="80" t="s">
        <v>4</v>
      </c>
      <c r="N17" s="81">
        <v>9.857629921108455</v>
      </c>
      <c r="O17" s="83" t="s">
        <v>5</v>
      </c>
      <c r="P17" s="7"/>
      <c r="Q17" s="35">
        <f>C17-C16-C15</f>
        <v>0</v>
      </c>
      <c r="R17" s="35">
        <f>D17-D16-D15</f>
        <v>0</v>
      </c>
      <c r="S17" s="35">
        <f>H17-H16-H15</f>
        <v>0</v>
      </c>
      <c r="T17" s="35">
        <f>L17-L16-L15</f>
        <v>0</v>
      </c>
    </row>
    <row r="18" spans="1:20" ht="15">
      <c r="A18" s="57" t="s">
        <v>10</v>
      </c>
      <c r="B18" s="38"/>
      <c r="C18" s="79">
        <v>1935082</v>
      </c>
      <c r="D18" s="79">
        <v>1889016</v>
      </c>
      <c r="E18" s="80" t="s">
        <v>4</v>
      </c>
      <c r="F18" s="81">
        <v>2.4386241302349845</v>
      </c>
      <c r="G18" s="82" t="s">
        <v>5</v>
      </c>
      <c r="H18" s="79">
        <v>1903752</v>
      </c>
      <c r="I18" s="80" t="s">
        <v>4</v>
      </c>
      <c r="J18" s="81">
        <v>1.6456975488403884</v>
      </c>
      <c r="K18" s="82" t="s">
        <v>5</v>
      </c>
      <c r="L18" s="79">
        <v>1857552</v>
      </c>
      <c r="M18" s="80" t="s">
        <v>4</v>
      </c>
      <c r="N18" s="81">
        <v>4.17377279343998</v>
      </c>
      <c r="O18" s="83" t="s">
        <v>5</v>
      </c>
      <c r="P18" s="7"/>
      <c r="Q18" s="36"/>
      <c r="R18" s="36"/>
      <c r="S18" s="36"/>
      <c r="T18" s="36"/>
    </row>
    <row r="19" spans="1:20" ht="15">
      <c r="A19" s="57" t="s">
        <v>9</v>
      </c>
      <c r="B19" s="38"/>
      <c r="C19" s="79">
        <v>1535240</v>
      </c>
      <c r="D19" s="79">
        <v>1493591</v>
      </c>
      <c r="E19" s="80" t="s">
        <v>4</v>
      </c>
      <c r="F19" s="81">
        <v>2.7885143924943208</v>
      </c>
      <c r="G19" s="82" t="s">
        <v>5</v>
      </c>
      <c r="H19" s="79">
        <v>1463883</v>
      </c>
      <c r="I19" s="80" t="s">
        <v>4</v>
      </c>
      <c r="J19" s="81">
        <v>4.874501582435215</v>
      </c>
      <c r="K19" s="82" t="s">
        <v>5</v>
      </c>
      <c r="L19" s="79">
        <v>1307946</v>
      </c>
      <c r="M19" s="80" t="s">
        <v>4</v>
      </c>
      <c r="N19" s="81">
        <v>17.377934563047702</v>
      </c>
      <c r="O19" s="83" t="s">
        <v>5</v>
      </c>
      <c r="P19" s="7"/>
      <c r="Q19" s="36"/>
      <c r="R19" s="36"/>
      <c r="S19" s="36"/>
      <c r="T19" s="36"/>
    </row>
    <row r="20" spans="1:20" ht="15">
      <c r="A20" s="57" t="s">
        <v>7</v>
      </c>
      <c r="B20" s="38"/>
      <c r="C20" s="79">
        <v>3470322</v>
      </c>
      <c r="D20" s="79">
        <v>3382607</v>
      </c>
      <c r="E20" s="80" t="s">
        <v>4</v>
      </c>
      <c r="F20" s="81">
        <v>2.5931182664731693</v>
      </c>
      <c r="G20" s="82" t="s">
        <v>5</v>
      </c>
      <c r="H20" s="79">
        <v>3367635</v>
      </c>
      <c r="I20" s="80" t="s">
        <v>4</v>
      </c>
      <c r="J20" s="81">
        <v>3.049231879345598</v>
      </c>
      <c r="K20" s="82" t="s">
        <v>5</v>
      </c>
      <c r="L20" s="79">
        <v>3165497</v>
      </c>
      <c r="M20" s="80" t="s">
        <v>4</v>
      </c>
      <c r="N20" s="81">
        <v>9.629609505237255</v>
      </c>
      <c r="O20" s="83" t="s">
        <v>5</v>
      </c>
      <c r="P20" s="7"/>
      <c r="Q20" s="35">
        <f>C20-C19-C18</f>
        <v>0</v>
      </c>
      <c r="R20" s="35">
        <f>D20-D19-D18</f>
        <v>0</v>
      </c>
      <c r="S20" s="35">
        <f>H20-H19-H18</f>
        <v>0</v>
      </c>
      <c r="T20" s="35">
        <f>L20-L19-L18</f>
        <v>-1</v>
      </c>
    </row>
    <row r="21" spans="1:20" ht="15">
      <c r="A21" s="38"/>
      <c r="B21" s="38"/>
      <c r="C21" s="84"/>
      <c r="D21" s="84"/>
      <c r="E21" s="85"/>
      <c r="F21" s="81"/>
      <c r="G21" s="86"/>
      <c r="H21" s="84"/>
      <c r="I21" s="85"/>
      <c r="J21" s="81"/>
      <c r="K21" s="86"/>
      <c r="L21" s="84"/>
      <c r="M21" s="85"/>
      <c r="N21" s="81"/>
      <c r="O21" s="87"/>
      <c r="P21" s="5"/>
      <c r="Q21" s="36"/>
      <c r="R21" s="36"/>
      <c r="S21" s="36"/>
      <c r="T21" s="36"/>
    </row>
    <row r="22" spans="1:20" ht="15">
      <c r="A22" s="57" t="s">
        <v>11</v>
      </c>
      <c r="B22" s="38"/>
      <c r="C22" s="79">
        <v>102086</v>
      </c>
      <c r="D22" s="79">
        <v>100390</v>
      </c>
      <c r="E22" s="80" t="s">
        <v>4</v>
      </c>
      <c r="F22" s="81">
        <v>1.689411295945817</v>
      </c>
      <c r="G22" s="82" t="s">
        <v>5</v>
      </c>
      <c r="H22" s="79">
        <v>103521</v>
      </c>
      <c r="I22" s="80" t="s">
        <v>4</v>
      </c>
      <c r="J22" s="81">
        <v>-1.386192173568645</v>
      </c>
      <c r="K22" s="82" t="s">
        <v>5</v>
      </c>
      <c r="L22" s="79">
        <v>95835</v>
      </c>
      <c r="M22" s="80" t="s">
        <v>4</v>
      </c>
      <c r="N22" s="81">
        <v>6.522669170970929</v>
      </c>
      <c r="O22" s="83" t="s">
        <v>5</v>
      </c>
      <c r="P22" s="7"/>
      <c r="Q22" s="36"/>
      <c r="R22" s="36"/>
      <c r="S22" s="36"/>
      <c r="T22" s="36"/>
    </row>
    <row r="23" spans="1:20" ht="15">
      <c r="A23" s="57" t="s">
        <v>12</v>
      </c>
      <c r="B23" s="38"/>
      <c r="C23" s="79">
        <v>90224.132</v>
      </c>
      <c r="D23" s="79">
        <v>90078.235</v>
      </c>
      <c r="E23" s="80" t="s">
        <v>4</v>
      </c>
      <c r="F23" s="81">
        <v>0.16196698347829397</v>
      </c>
      <c r="G23" s="82" t="s">
        <v>5</v>
      </c>
      <c r="H23" s="79">
        <v>91705.419</v>
      </c>
      <c r="I23" s="80" t="s">
        <v>4</v>
      </c>
      <c r="J23" s="81">
        <v>-1.6152665961866433</v>
      </c>
      <c r="K23" s="82" t="s">
        <v>5</v>
      </c>
      <c r="L23" s="79">
        <v>84661.377</v>
      </c>
      <c r="M23" s="80" t="s">
        <v>4</v>
      </c>
      <c r="N23" s="81">
        <v>6.570593577753897</v>
      </c>
      <c r="O23" s="83" t="s">
        <v>5</v>
      </c>
      <c r="P23" s="7"/>
      <c r="Q23" s="36"/>
      <c r="R23" s="36"/>
      <c r="S23" s="36"/>
      <c r="T23" s="36"/>
    </row>
    <row r="24" spans="1:20" ht="15">
      <c r="A24" s="38"/>
      <c r="B24" s="38"/>
      <c r="C24" s="79"/>
      <c r="D24" s="79"/>
      <c r="E24" s="85"/>
      <c r="F24" s="81"/>
      <c r="G24" s="86"/>
      <c r="H24" s="79"/>
      <c r="I24" s="85"/>
      <c r="J24" s="81"/>
      <c r="K24" s="86"/>
      <c r="L24" s="79"/>
      <c r="M24" s="85"/>
      <c r="N24" s="81"/>
      <c r="O24" s="87"/>
      <c r="P24" s="5"/>
      <c r="Q24" s="36"/>
      <c r="R24" s="36"/>
      <c r="S24" s="36"/>
      <c r="T24" s="36"/>
    </row>
    <row r="25" spans="1:20" ht="15">
      <c r="A25" s="38"/>
      <c r="B25" s="38"/>
      <c r="C25" s="79"/>
      <c r="D25" s="79"/>
      <c r="E25" s="85"/>
      <c r="F25" s="81"/>
      <c r="G25" s="86"/>
      <c r="H25" s="79"/>
      <c r="I25" s="85"/>
      <c r="J25" s="81"/>
      <c r="K25" s="86"/>
      <c r="L25" s="79"/>
      <c r="M25" s="85"/>
      <c r="N25" s="81"/>
      <c r="O25" s="87"/>
      <c r="P25" s="5"/>
      <c r="Q25" s="36"/>
      <c r="R25" s="36"/>
      <c r="S25" s="36"/>
      <c r="T25" s="36"/>
    </row>
    <row r="26" spans="1:20" ht="15">
      <c r="A26" s="72" t="s">
        <v>13</v>
      </c>
      <c r="B26" s="38"/>
      <c r="C26" s="79"/>
      <c r="D26" s="79"/>
      <c r="E26" s="85"/>
      <c r="F26" s="81"/>
      <c r="G26" s="86"/>
      <c r="H26" s="79"/>
      <c r="I26" s="85"/>
      <c r="J26" s="81"/>
      <c r="K26" s="86"/>
      <c r="L26" s="79"/>
      <c r="M26" s="85"/>
      <c r="N26" s="81"/>
      <c r="O26" s="87"/>
      <c r="P26" s="5"/>
      <c r="Q26" s="36"/>
      <c r="R26" s="36"/>
      <c r="S26" s="36"/>
      <c r="T26" s="36"/>
    </row>
    <row r="27" spans="1:20" ht="15">
      <c r="A27" s="38"/>
      <c r="B27" s="38"/>
      <c r="C27" s="79"/>
      <c r="D27" s="79"/>
      <c r="E27" s="85"/>
      <c r="F27" s="81"/>
      <c r="G27" s="86"/>
      <c r="H27" s="79"/>
      <c r="I27" s="85"/>
      <c r="J27" s="81"/>
      <c r="K27" s="86"/>
      <c r="L27" s="79"/>
      <c r="M27" s="85"/>
      <c r="N27" s="81"/>
      <c r="O27" s="87"/>
      <c r="P27" s="5"/>
      <c r="Q27" s="36"/>
      <c r="R27" s="36"/>
      <c r="S27" s="36"/>
      <c r="T27" s="36"/>
    </row>
    <row r="28" spans="1:20" ht="15">
      <c r="A28" s="57" t="s">
        <v>14</v>
      </c>
      <c r="B28" s="38"/>
      <c r="C28" s="79">
        <v>124972</v>
      </c>
      <c r="D28" s="79">
        <v>124825</v>
      </c>
      <c r="E28" s="80" t="s">
        <v>4</v>
      </c>
      <c r="F28" s="81">
        <v>0.11776487081914411</v>
      </c>
      <c r="G28" s="82" t="s">
        <v>5</v>
      </c>
      <c r="H28" s="79">
        <v>128678</v>
      </c>
      <c r="I28" s="80" t="s">
        <v>4</v>
      </c>
      <c r="J28" s="81">
        <v>-2.8800571970344606</v>
      </c>
      <c r="K28" s="82" t="s">
        <v>5</v>
      </c>
      <c r="L28" s="79">
        <v>116549</v>
      </c>
      <c r="M28" s="80" t="s">
        <v>4</v>
      </c>
      <c r="N28" s="81">
        <v>7.227003234690983</v>
      </c>
      <c r="O28" s="83" t="s">
        <v>5</v>
      </c>
      <c r="P28" s="7"/>
      <c r="Q28" s="36"/>
      <c r="R28" s="36"/>
      <c r="S28" s="36"/>
      <c r="T28" s="36"/>
    </row>
    <row r="29" spans="1:20" ht="15">
      <c r="A29" s="57" t="s">
        <v>15</v>
      </c>
      <c r="B29" s="38"/>
      <c r="C29" s="79">
        <v>636225</v>
      </c>
      <c r="D29" s="79">
        <v>613315</v>
      </c>
      <c r="E29" s="80" t="s">
        <v>4</v>
      </c>
      <c r="F29" s="81">
        <v>3.735437744062992</v>
      </c>
      <c r="G29" s="82" t="s">
        <v>5</v>
      </c>
      <c r="H29" s="79">
        <v>654821</v>
      </c>
      <c r="I29" s="80" t="s">
        <v>4</v>
      </c>
      <c r="J29" s="81">
        <v>-2.8398600533580947</v>
      </c>
      <c r="K29" s="82" t="s">
        <v>5</v>
      </c>
      <c r="L29" s="79">
        <v>609723</v>
      </c>
      <c r="M29" s="80" t="s">
        <v>4</v>
      </c>
      <c r="N29" s="81">
        <v>4.346563931490195</v>
      </c>
      <c r="O29" s="83" t="s">
        <v>5</v>
      </c>
      <c r="P29" s="7"/>
      <c r="Q29" s="36"/>
      <c r="R29" s="36"/>
      <c r="S29" s="36"/>
      <c r="T29" s="36"/>
    </row>
    <row r="30" spans="1:20" ht="15">
      <c r="A30" s="57" t="s">
        <v>16</v>
      </c>
      <c r="B30" s="38"/>
      <c r="C30" s="79">
        <v>2533233</v>
      </c>
      <c r="D30" s="79">
        <v>2468983</v>
      </c>
      <c r="E30" s="80" t="s">
        <v>4</v>
      </c>
      <c r="F30" s="81">
        <v>2.6022860424717464</v>
      </c>
      <c r="G30" s="82" t="s">
        <v>5</v>
      </c>
      <c r="H30" s="79">
        <v>2406923</v>
      </c>
      <c r="I30" s="80" t="s">
        <v>4</v>
      </c>
      <c r="J30" s="81">
        <v>5.247779010795114</v>
      </c>
      <c r="K30" s="82" t="s">
        <v>5</v>
      </c>
      <c r="L30" s="79">
        <v>2266723</v>
      </c>
      <c r="M30" s="80" t="s">
        <v>4</v>
      </c>
      <c r="N30" s="81">
        <v>11.757501909143727</v>
      </c>
      <c r="O30" s="83" t="s">
        <v>5</v>
      </c>
      <c r="P30" s="7"/>
      <c r="Q30" s="36">
        <f>C30-C31-C32-C33</f>
        <v>0</v>
      </c>
      <c r="R30" s="36">
        <f>D30-D31-D32-D33</f>
        <v>0</v>
      </c>
      <c r="S30" s="36">
        <f>H30-H31-H32-H33</f>
        <v>0</v>
      </c>
      <c r="T30" s="36">
        <f>L30-L31-L32-L33</f>
        <v>-1</v>
      </c>
    </row>
    <row r="31" spans="1:20" ht="15">
      <c r="A31" s="57" t="s">
        <v>17</v>
      </c>
      <c r="B31" s="89"/>
      <c r="C31" s="79">
        <v>2499013</v>
      </c>
      <c r="D31" s="79">
        <v>2431712</v>
      </c>
      <c r="E31" s="80" t="s">
        <v>4</v>
      </c>
      <c r="F31" s="81">
        <v>2.7676386019396944</v>
      </c>
      <c r="G31" s="82" t="s">
        <v>5</v>
      </c>
      <c r="H31" s="79">
        <v>2372143</v>
      </c>
      <c r="I31" s="80" t="s">
        <v>4</v>
      </c>
      <c r="J31" s="81">
        <v>5.348328494530037</v>
      </c>
      <c r="K31" s="82" t="s">
        <v>5</v>
      </c>
      <c r="L31" s="79">
        <v>2228718</v>
      </c>
      <c r="M31" s="80" t="s">
        <v>4</v>
      </c>
      <c r="N31" s="81">
        <v>12.127824157206078</v>
      </c>
      <c r="O31" s="83" t="s">
        <v>5</v>
      </c>
      <c r="P31" s="7"/>
      <c r="Q31" s="36"/>
      <c r="R31" s="36"/>
      <c r="S31" s="36"/>
      <c r="T31" s="36"/>
    </row>
    <row r="32" spans="1:20" ht="15">
      <c r="A32" s="57" t="s">
        <v>18</v>
      </c>
      <c r="B32" s="89"/>
      <c r="C32" s="79">
        <v>28497</v>
      </c>
      <c r="D32" s="79">
        <v>31575</v>
      </c>
      <c r="E32" s="80" t="s">
        <v>4</v>
      </c>
      <c r="F32" s="81">
        <v>-9.748218527315913</v>
      </c>
      <c r="G32" s="82" t="s">
        <v>5</v>
      </c>
      <c r="H32" s="79">
        <v>29204</v>
      </c>
      <c r="I32" s="80" t="s">
        <v>4</v>
      </c>
      <c r="J32" s="81">
        <v>-2.420901246404611</v>
      </c>
      <c r="K32" s="82" t="s">
        <v>5</v>
      </c>
      <c r="L32" s="79">
        <v>31818</v>
      </c>
      <c r="M32" s="80" t="s">
        <v>4</v>
      </c>
      <c r="N32" s="81">
        <v>-10.437488214218376</v>
      </c>
      <c r="O32" s="83" t="s">
        <v>5</v>
      </c>
      <c r="P32" s="7"/>
      <c r="Q32" s="36"/>
      <c r="R32" s="36"/>
      <c r="S32" s="36"/>
      <c r="T32" s="36"/>
    </row>
    <row r="33" spans="1:20" ht="15">
      <c r="A33" s="57" t="s">
        <v>19</v>
      </c>
      <c r="B33" s="89"/>
      <c r="C33" s="79">
        <v>5723</v>
      </c>
      <c r="D33" s="79">
        <v>5696</v>
      </c>
      <c r="E33" s="80" t="s">
        <v>4</v>
      </c>
      <c r="F33" s="81">
        <v>0.4740168539325822</v>
      </c>
      <c r="G33" s="82" t="s">
        <v>5</v>
      </c>
      <c r="H33" s="79">
        <v>5576</v>
      </c>
      <c r="I33" s="80" t="s">
        <v>4</v>
      </c>
      <c r="J33" s="81">
        <v>2.6362984218077514</v>
      </c>
      <c r="K33" s="82" t="s">
        <v>5</v>
      </c>
      <c r="L33" s="79">
        <v>6188</v>
      </c>
      <c r="M33" s="80" t="s">
        <v>4</v>
      </c>
      <c r="N33" s="81">
        <v>-7.51454427925016</v>
      </c>
      <c r="O33" s="83" t="s">
        <v>5</v>
      </c>
      <c r="P33" s="7"/>
      <c r="Q33" s="35"/>
      <c r="R33" s="35"/>
      <c r="S33" s="35"/>
      <c r="T33" s="35"/>
    </row>
    <row r="34" spans="1:20" ht="15">
      <c r="A34" s="57" t="s">
        <v>20</v>
      </c>
      <c r="B34" s="38"/>
      <c r="C34" s="79">
        <v>1777554</v>
      </c>
      <c r="D34" s="79">
        <v>1731111</v>
      </c>
      <c r="E34" s="80" t="s">
        <v>4</v>
      </c>
      <c r="F34" s="81">
        <v>2.682843561158137</v>
      </c>
      <c r="G34" s="82" t="s">
        <v>5</v>
      </c>
      <c r="H34" s="79">
        <v>1743696</v>
      </c>
      <c r="I34" s="80" t="s">
        <v>4</v>
      </c>
      <c r="J34" s="81">
        <v>1.9417375505822037</v>
      </c>
      <c r="K34" s="82" t="s">
        <v>5</v>
      </c>
      <c r="L34" s="79">
        <v>1706807</v>
      </c>
      <c r="M34" s="80" t="s">
        <v>4</v>
      </c>
      <c r="N34" s="81">
        <v>4.144991202871793</v>
      </c>
      <c r="O34" s="83" t="s">
        <v>5</v>
      </c>
      <c r="P34" s="7"/>
      <c r="Q34" s="36">
        <f>C34-C35-C36-C37</f>
        <v>-0.3729999999050051</v>
      </c>
      <c r="R34" s="36">
        <f>D34-D35-D36-D37</f>
        <v>0.5449999999254942</v>
      </c>
      <c r="S34" s="36">
        <f>H34-H35-H36-H37</f>
        <v>0.19299999997019768</v>
      </c>
      <c r="T34" s="36">
        <f>L34-L35-L36-L37</f>
        <v>-0.578999999910593</v>
      </c>
    </row>
    <row r="35" spans="1:20" ht="15">
      <c r="A35" s="57" t="s">
        <v>21</v>
      </c>
      <c r="B35" s="38"/>
      <c r="C35" s="79">
        <v>102873</v>
      </c>
      <c r="D35" s="79">
        <v>100952</v>
      </c>
      <c r="E35" s="80" t="s">
        <v>4</v>
      </c>
      <c r="F35" s="81">
        <v>1.9028845391869424</v>
      </c>
      <c r="G35" s="82" t="s">
        <v>5</v>
      </c>
      <c r="H35" s="79">
        <v>107623</v>
      </c>
      <c r="I35" s="80" t="s">
        <v>4</v>
      </c>
      <c r="J35" s="81">
        <v>-4.413554723432725</v>
      </c>
      <c r="K35" s="82" t="s">
        <v>5</v>
      </c>
      <c r="L35" s="79">
        <v>97408</v>
      </c>
      <c r="M35" s="80" t="s">
        <v>4</v>
      </c>
      <c r="N35" s="81">
        <v>5.610422141918534</v>
      </c>
      <c r="O35" s="83" t="s">
        <v>5</v>
      </c>
      <c r="P35" s="7"/>
      <c r="Q35" s="36"/>
      <c r="R35" s="36"/>
      <c r="S35" s="36"/>
      <c r="T35" s="36"/>
    </row>
    <row r="36" spans="1:20" ht="15">
      <c r="A36" s="57" t="s">
        <v>22</v>
      </c>
      <c r="B36" s="38"/>
      <c r="C36" s="79">
        <v>443365</v>
      </c>
      <c r="D36" s="79">
        <v>421662</v>
      </c>
      <c r="E36" s="80" t="s">
        <v>4</v>
      </c>
      <c r="F36" s="81">
        <v>5.147013484734202</v>
      </c>
      <c r="G36" s="82" t="s">
        <v>5</v>
      </c>
      <c r="H36" s="79">
        <v>456509</v>
      </c>
      <c r="I36" s="80" t="s">
        <v>4</v>
      </c>
      <c r="J36" s="81">
        <v>-2.879242249331341</v>
      </c>
      <c r="K36" s="82" t="s">
        <v>5</v>
      </c>
      <c r="L36" s="79">
        <v>430576</v>
      </c>
      <c r="M36" s="80" t="s">
        <v>4</v>
      </c>
      <c r="N36" s="81">
        <v>2.9702073501542117</v>
      </c>
      <c r="O36" s="83" t="s">
        <v>5</v>
      </c>
      <c r="P36" s="7"/>
      <c r="Q36" s="36"/>
      <c r="R36" s="36"/>
      <c r="S36" s="36"/>
      <c r="T36" s="36"/>
    </row>
    <row r="37" spans="1:20" ht="15">
      <c r="A37" s="57" t="s">
        <v>23</v>
      </c>
      <c r="B37" s="38"/>
      <c r="C37" s="79">
        <v>1231316.373</v>
      </c>
      <c r="D37" s="79">
        <v>1208496.455</v>
      </c>
      <c r="E37" s="80" t="s">
        <v>4</v>
      </c>
      <c r="F37" s="81">
        <v>1.8882900239868547</v>
      </c>
      <c r="G37" s="82" t="s">
        <v>5</v>
      </c>
      <c r="H37" s="79">
        <v>1179563.807</v>
      </c>
      <c r="I37" s="80" t="s">
        <v>4</v>
      </c>
      <c r="J37" s="81">
        <v>4.38743251470413</v>
      </c>
      <c r="K37" s="82" t="s">
        <v>5</v>
      </c>
      <c r="L37" s="79">
        <v>1178823.579</v>
      </c>
      <c r="M37" s="80" t="s">
        <v>4</v>
      </c>
      <c r="N37" s="81">
        <v>4.45298133962757</v>
      </c>
      <c r="O37" s="83" t="s">
        <v>5</v>
      </c>
      <c r="P37" s="7"/>
      <c r="Q37" s="36"/>
      <c r="R37" s="36"/>
      <c r="S37" s="36"/>
      <c r="T37" s="36"/>
    </row>
    <row r="38" spans="1:20" ht="15">
      <c r="A38" s="57" t="s">
        <v>24</v>
      </c>
      <c r="B38" s="38"/>
      <c r="C38" s="79">
        <v>907074</v>
      </c>
      <c r="D38" s="79">
        <v>876572</v>
      </c>
      <c r="E38" s="80" t="s">
        <v>4</v>
      </c>
      <c r="F38" s="81">
        <v>3.4796913430956096</v>
      </c>
      <c r="G38" s="82" t="s">
        <v>5</v>
      </c>
      <c r="H38" s="79">
        <v>850964</v>
      </c>
      <c r="I38" s="80" t="s">
        <v>4</v>
      </c>
      <c r="J38" s="81">
        <v>6.5936984408271115</v>
      </c>
      <c r="K38" s="82" t="s">
        <v>5</v>
      </c>
      <c r="L38" s="79">
        <v>737866</v>
      </c>
      <c r="M38" s="80" t="s">
        <v>4</v>
      </c>
      <c r="N38" s="81">
        <v>22.932077098009657</v>
      </c>
      <c r="O38" s="83" t="s">
        <v>5</v>
      </c>
      <c r="P38" s="7"/>
      <c r="Q38" s="36"/>
      <c r="R38" s="36"/>
      <c r="S38" s="36"/>
      <c r="T38" s="36"/>
    </row>
    <row r="39" spans="1:20" ht="15">
      <c r="A39" s="57" t="s">
        <v>25</v>
      </c>
      <c r="B39" s="38"/>
      <c r="C39" s="79">
        <v>609802.036</v>
      </c>
      <c r="D39" s="79">
        <v>599439.272</v>
      </c>
      <c r="E39" s="80" t="s">
        <v>4</v>
      </c>
      <c r="F39" s="81">
        <v>1.728742924270719</v>
      </c>
      <c r="G39" s="82" t="s">
        <v>5</v>
      </c>
      <c r="H39" s="79">
        <v>595761.911</v>
      </c>
      <c r="I39" s="80" t="s">
        <v>4</v>
      </c>
      <c r="J39" s="81">
        <v>2.3566671082468673</v>
      </c>
      <c r="K39" s="82" t="s">
        <v>5</v>
      </c>
      <c r="L39" s="79">
        <v>548322.496</v>
      </c>
      <c r="M39" s="80" t="s">
        <v>4</v>
      </c>
      <c r="N39" s="81">
        <v>11.212295765446754</v>
      </c>
      <c r="O39" s="83" t="s">
        <v>5</v>
      </c>
      <c r="P39" s="7"/>
      <c r="Q39" s="36"/>
      <c r="R39" s="36"/>
      <c r="S39" s="36"/>
      <c r="T39" s="36"/>
    </row>
    <row r="40" spans="1:20" ht="15">
      <c r="A40" s="57" t="s">
        <v>26</v>
      </c>
      <c r="B40" s="38"/>
      <c r="C40" s="79">
        <v>1516875.99</v>
      </c>
      <c r="D40" s="79">
        <v>1476011.528</v>
      </c>
      <c r="E40" s="80" t="s">
        <v>4</v>
      </c>
      <c r="F40" s="81">
        <v>2.7685733630665794</v>
      </c>
      <c r="G40" s="82" t="s">
        <v>5</v>
      </c>
      <c r="H40" s="79">
        <v>1446726.371</v>
      </c>
      <c r="I40" s="80" t="s">
        <v>4</v>
      </c>
      <c r="J40" s="81">
        <v>4.848851891150048</v>
      </c>
      <c r="K40" s="82" t="s">
        <v>5</v>
      </c>
      <c r="L40" s="79">
        <v>1286188.377</v>
      </c>
      <c r="M40" s="80" t="s">
        <v>4</v>
      </c>
      <c r="N40" s="81">
        <v>17.935756311067934</v>
      </c>
      <c r="O40" s="83" t="s">
        <v>5</v>
      </c>
      <c r="P40" s="7"/>
      <c r="Q40" s="36">
        <f>C40-C39-C38</f>
        <v>-0.045999999972991645</v>
      </c>
      <c r="R40" s="36">
        <f>D40-D39-D38</f>
        <v>0.25599999993573874</v>
      </c>
      <c r="S40" s="36">
        <f>H40-H39-H38</f>
        <v>0.4600000000791624</v>
      </c>
      <c r="T40" s="36">
        <f>L40-L39-L38</f>
        <v>-0.11899999994784594</v>
      </c>
    </row>
    <row r="41" spans="1:20" ht="15">
      <c r="A41" s="57" t="s">
        <v>27</v>
      </c>
      <c r="B41" s="38"/>
      <c r="C41" s="79">
        <v>3294430</v>
      </c>
      <c r="D41" s="79">
        <v>3207123</v>
      </c>
      <c r="E41" s="80" t="s">
        <v>4</v>
      </c>
      <c r="F41" s="81">
        <v>2.722284115701214</v>
      </c>
      <c r="G41" s="82" t="s">
        <v>5</v>
      </c>
      <c r="H41" s="79">
        <v>3190422</v>
      </c>
      <c r="I41" s="80" t="s">
        <v>4</v>
      </c>
      <c r="J41" s="81">
        <v>3.260007610278521</v>
      </c>
      <c r="K41" s="82" t="s">
        <v>5</v>
      </c>
      <c r="L41" s="79">
        <v>2992996</v>
      </c>
      <c r="M41" s="80" t="s">
        <v>4</v>
      </c>
      <c r="N41" s="81">
        <v>10.07131315912217</v>
      </c>
      <c r="O41" s="83" t="s">
        <v>5</v>
      </c>
      <c r="P41" s="7"/>
      <c r="Q41" s="35">
        <f>C41-C40-C34</f>
        <v>0.010000000009313226</v>
      </c>
      <c r="R41" s="35">
        <f>D41-D40-D34</f>
        <v>0.4720000000670552</v>
      </c>
      <c r="S41" s="35">
        <f>H41-H40-H34</f>
        <v>-0.37100000004284084</v>
      </c>
      <c r="T41" s="35">
        <f>L41-L40-L34</f>
        <v>0.6229999999050051</v>
      </c>
    </row>
    <row r="42" spans="1:20" ht="15">
      <c r="A42" s="38"/>
      <c r="B42" s="38"/>
      <c r="C42" s="79"/>
      <c r="D42" s="79"/>
      <c r="E42" s="85"/>
      <c r="F42" s="81"/>
      <c r="G42" s="86"/>
      <c r="H42" s="79"/>
      <c r="I42" s="85"/>
      <c r="J42" s="81"/>
      <c r="K42" s="86"/>
      <c r="L42" s="79"/>
      <c r="M42" s="85"/>
      <c r="N42" s="81"/>
      <c r="O42" s="83"/>
      <c r="P42" s="18"/>
      <c r="Q42" s="36">
        <f>C41-C30-C29-C28</f>
        <v>0</v>
      </c>
      <c r="R42" s="36">
        <f>D41-D30-D29-D28</f>
        <v>0</v>
      </c>
      <c r="S42" s="36">
        <f>H41-H30-H29-H28</f>
        <v>0</v>
      </c>
      <c r="T42" s="36">
        <f>L41-L30-L29-L28</f>
        <v>1</v>
      </c>
    </row>
    <row r="43" spans="1:20" ht="15">
      <c r="A43" s="57" t="s">
        <v>28</v>
      </c>
      <c r="B43" s="38"/>
      <c r="C43" s="79">
        <v>27706</v>
      </c>
      <c r="D43" s="79">
        <v>27547</v>
      </c>
      <c r="E43" s="80" t="s">
        <v>4</v>
      </c>
      <c r="F43" s="81">
        <v>0.5771953388753701</v>
      </c>
      <c r="G43" s="82" t="s">
        <v>5</v>
      </c>
      <c r="H43" s="79">
        <v>27420</v>
      </c>
      <c r="I43" s="80" t="s">
        <v>4</v>
      </c>
      <c r="J43" s="81">
        <v>1.043034281546312</v>
      </c>
      <c r="K43" s="82" t="s">
        <v>5</v>
      </c>
      <c r="L43" s="79">
        <v>28791</v>
      </c>
      <c r="M43" s="80" t="s">
        <v>4</v>
      </c>
      <c r="N43" s="81">
        <v>-3.768538779479698</v>
      </c>
      <c r="O43" s="83" t="s">
        <v>5</v>
      </c>
      <c r="P43" s="7"/>
      <c r="Q43" s="36"/>
      <c r="R43" s="36"/>
      <c r="S43" s="36"/>
      <c r="T43" s="36"/>
    </row>
    <row r="44" spans="1:20" ht="15">
      <c r="A44" s="38"/>
      <c r="B44" s="38"/>
      <c r="C44" s="79"/>
      <c r="D44" s="88"/>
      <c r="E44" s="85"/>
      <c r="F44" s="81"/>
      <c r="G44" s="86"/>
      <c r="H44" s="79"/>
      <c r="I44" s="85"/>
      <c r="J44" s="81"/>
      <c r="K44" s="86"/>
      <c r="L44" s="79"/>
      <c r="M44" s="85"/>
      <c r="N44" s="81"/>
      <c r="O44" s="87"/>
      <c r="P44" s="5"/>
      <c r="Q44" s="36"/>
      <c r="R44" s="36"/>
      <c r="S44" s="36"/>
      <c r="T44" s="36"/>
    </row>
    <row r="45" spans="1:20" ht="15">
      <c r="A45" s="38"/>
      <c r="B45" s="38"/>
      <c r="C45" s="79"/>
      <c r="D45" s="88"/>
      <c r="E45" s="85"/>
      <c r="F45" s="81"/>
      <c r="G45" s="86"/>
      <c r="H45" s="79"/>
      <c r="I45" s="85"/>
      <c r="J45" s="81"/>
      <c r="K45" s="86"/>
      <c r="L45" s="79"/>
      <c r="M45" s="85"/>
      <c r="N45" s="81"/>
      <c r="O45" s="87"/>
      <c r="P45" s="5"/>
      <c r="Q45" s="36"/>
      <c r="R45" s="36"/>
      <c r="S45" s="36"/>
      <c r="T45" s="36"/>
    </row>
    <row r="46" spans="1:20" ht="15">
      <c r="A46" s="72" t="s">
        <v>29</v>
      </c>
      <c r="B46" s="38"/>
      <c r="C46" s="79"/>
      <c r="D46" s="88"/>
      <c r="E46" s="85"/>
      <c r="F46" s="81"/>
      <c r="G46" s="86"/>
      <c r="H46" s="79"/>
      <c r="I46" s="85"/>
      <c r="J46" s="81"/>
      <c r="K46" s="86"/>
      <c r="L46" s="79"/>
      <c r="M46" s="85"/>
      <c r="N46" s="81"/>
      <c r="O46" s="87"/>
      <c r="P46" s="5"/>
      <c r="Q46" s="36"/>
      <c r="R46" s="36"/>
      <c r="S46" s="36"/>
      <c r="T46" s="36"/>
    </row>
    <row r="47" spans="1:20" ht="15">
      <c r="A47" s="38"/>
      <c r="B47" s="38"/>
      <c r="C47" s="79"/>
      <c r="D47" s="88"/>
      <c r="E47" s="85"/>
      <c r="F47" s="81"/>
      <c r="G47" s="86"/>
      <c r="H47" s="79"/>
      <c r="I47" s="85"/>
      <c r="J47" s="81"/>
      <c r="K47" s="86"/>
      <c r="L47" s="79"/>
      <c r="M47" s="85"/>
      <c r="N47" s="81"/>
      <c r="O47" s="87"/>
      <c r="P47" s="5"/>
      <c r="Q47" s="36"/>
      <c r="R47" s="36"/>
      <c r="S47" s="36"/>
      <c r="T47" s="36"/>
    </row>
    <row r="48" spans="1:20" ht="15">
      <c r="A48" s="45" t="s">
        <v>30</v>
      </c>
      <c r="B48" s="38"/>
      <c r="C48" s="79">
        <v>1929343.861</v>
      </c>
      <c r="D48" s="88">
        <v>1932148.426</v>
      </c>
      <c r="E48" s="80" t="s">
        <v>4</v>
      </c>
      <c r="F48" s="81">
        <v>-0.14515266851449837</v>
      </c>
      <c r="G48" s="82" t="s">
        <v>5</v>
      </c>
      <c r="H48" s="79">
        <v>1933636.364</v>
      </c>
      <c r="I48" s="80" t="s">
        <v>4</v>
      </c>
      <c r="J48" s="81">
        <v>-0.22199122233719493</v>
      </c>
      <c r="K48" s="82" t="s">
        <v>5</v>
      </c>
      <c r="L48" s="79">
        <v>1978511.696</v>
      </c>
      <c r="M48" s="80" t="s">
        <v>4</v>
      </c>
      <c r="N48" s="81">
        <v>-2.485091955706082</v>
      </c>
      <c r="O48" s="83" t="s">
        <v>5</v>
      </c>
      <c r="P48" s="7"/>
      <c r="Q48" s="36">
        <f>C48-C49-C50-C51</f>
        <v>-0.1389999999664724</v>
      </c>
      <c r="R48" s="36">
        <f>D48-D49-D50-D51</f>
        <v>-0.5740000000223517</v>
      </c>
      <c r="S48" s="36">
        <f>H48-H49-H50-H51</f>
        <v>0.36400000005960464</v>
      </c>
      <c r="T48" s="36">
        <f>L48-L49-L50-L51</f>
        <v>-0.3040000000037253</v>
      </c>
    </row>
    <row r="49" spans="1:20" ht="15">
      <c r="A49" s="99" t="s">
        <v>31</v>
      </c>
      <c r="B49" s="89"/>
      <c r="C49" s="79">
        <v>104810</v>
      </c>
      <c r="D49" s="88">
        <v>103663</v>
      </c>
      <c r="E49" s="80" t="s">
        <v>4</v>
      </c>
      <c r="F49" s="81">
        <v>1.1064700037621833</v>
      </c>
      <c r="G49" s="82" t="s">
        <v>5</v>
      </c>
      <c r="H49" s="79">
        <v>100002</v>
      </c>
      <c r="I49" s="80" t="s">
        <v>4</v>
      </c>
      <c r="J49" s="81">
        <v>4.8079038419231495</v>
      </c>
      <c r="K49" s="82" t="s">
        <v>5</v>
      </c>
      <c r="L49" s="79">
        <v>114288</v>
      </c>
      <c r="M49" s="80" t="s">
        <v>4</v>
      </c>
      <c r="N49" s="81">
        <v>-8.293084138317226</v>
      </c>
      <c r="O49" s="83" t="s">
        <v>5</v>
      </c>
      <c r="P49" s="7"/>
      <c r="Q49" s="36"/>
      <c r="R49" s="36"/>
      <c r="S49" s="36"/>
      <c r="T49" s="36"/>
    </row>
    <row r="50" spans="1:20" ht="15">
      <c r="A50" s="99" t="s">
        <v>32</v>
      </c>
      <c r="B50" s="89"/>
      <c r="C50" s="79">
        <v>11275</v>
      </c>
      <c r="D50" s="88">
        <v>11548</v>
      </c>
      <c r="E50" s="80" t="s">
        <v>4</v>
      </c>
      <c r="F50" s="81">
        <v>-2.364045722202974</v>
      </c>
      <c r="G50" s="82" t="s">
        <v>5</v>
      </c>
      <c r="H50" s="79">
        <v>11479</v>
      </c>
      <c r="I50" s="80" t="s">
        <v>4</v>
      </c>
      <c r="J50" s="81">
        <v>-1.7771582890495807</v>
      </c>
      <c r="K50" s="82" t="s">
        <v>5</v>
      </c>
      <c r="L50" s="79">
        <v>12773</v>
      </c>
      <c r="M50" s="80" t="s">
        <v>4</v>
      </c>
      <c r="N50" s="81">
        <v>-11.72786346199014</v>
      </c>
      <c r="O50" s="83" t="s">
        <v>5</v>
      </c>
      <c r="P50" s="7"/>
      <c r="Q50" s="36"/>
      <c r="R50" s="36"/>
      <c r="S50" s="36"/>
      <c r="T50" s="36"/>
    </row>
    <row r="51" spans="1:20" ht="15">
      <c r="A51" s="99" t="s">
        <v>33</v>
      </c>
      <c r="B51" s="89"/>
      <c r="C51" s="79">
        <v>1813259</v>
      </c>
      <c r="D51" s="88">
        <v>1816938</v>
      </c>
      <c r="E51" s="80" t="s">
        <v>4</v>
      </c>
      <c r="F51" s="81">
        <v>-0.20248351897532757</v>
      </c>
      <c r="G51" s="82" t="s">
        <v>5</v>
      </c>
      <c r="H51" s="79">
        <v>1822155</v>
      </c>
      <c r="I51" s="80" t="s">
        <v>4</v>
      </c>
      <c r="J51" s="81">
        <v>-0.48821313225275276</v>
      </c>
      <c r="K51" s="82" t="s">
        <v>5</v>
      </c>
      <c r="L51" s="79">
        <v>1851451</v>
      </c>
      <c r="M51" s="80" t="s">
        <v>4</v>
      </c>
      <c r="N51" s="81">
        <v>-2.062814516830315</v>
      </c>
      <c r="O51" s="83" t="s">
        <v>5</v>
      </c>
      <c r="P51" s="7"/>
      <c r="Q51" s="36"/>
      <c r="R51" s="36"/>
      <c r="S51" s="36"/>
      <c r="T51" s="36"/>
    </row>
    <row r="52" spans="1:20" ht="15">
      <c r="A52" s="45" t="s">
        <v>34</v>
      </c>
      <c r="B52" s="38"/>
      <c r="C52" s="79">
        <v>660864.657</v>
      </c>
      <c r="D52" s="88">
        <v>685423.018</v>
      </c>
      <c r="E52" s="80" t="s">
        <v>4</v>
      </c>
      <c r="F52" s="81">
        <v>-3.5829495588956206</v>
      </c>
      <c r="G52" s="82" t="s">
        <v>5</v>
      </c>
      <c r="H52" s="79">
        <v>767948.364</v>
      </c>
      <c r="I52" s="80" t="s">
        <v>4</v>
      </c>
      <c r="J52" s="81">
        <v>-13.944128540392327</v>
      </c>
      <c r="K52" s="82" t="s">
        <v>5</v>
      </c>
      <c r="L52" s="79">
        <v>911799.913</v>
      </c>
      <c r="M52" s="80" t="s">
        <v>4</v>
      </c>
      <c r="N52" s="81">
        <v>-27.52086860530332</v>
      </c>
      <c r="O52" s="83" t="s">
        <v>5</v>
      </c>
      <c r="P52" s="7"/>
      <c r="Q52" s="36">
        <f>C52-C53-C54</f>
        <v>-0.34299999999348074</v>
      </c>
      <c r="R52" s="36">
        <f>D52-D53-D54</f>
        <v>0.01800000004004687</v>
      </c>
      <c r="S52" s="36">
        <f>H52-H53-H54</f>
        <v>0.3639999999431893</v>
      </c>
      <c r="T52" s="36">
        <f>L52-L53-L54</f>
        <v>0.912999999942258</v>
      </c>
    </row>
    <row r="53" spans="1:20" ht="15">
      <c r="A53" s="57" t="s">
        <v>35</v>
      </c>
      <c r="B53" s="89"/>
      <c r="C53" s="79">
        <v>641443</v>
      </c>
      <c r="D53" s="88">
        <v>666158</v>
      </c>
      <c r="E53" s="80" t="s">
        <v>4</v>
      </c>
      <c r="F53" s="81">
        <v>-3.7100807916440175</v>
      </c>
      <c r="G53" s="82" t="s">
        <v>5</v>
      </c>
      <c r="H53" s="79">
        <v>748122</v>
      </c>
      <c r="I53" s="80" t="s">
        <v>4</v>
      </c>
      <c r="J53" s="81">
        <v>-14.259572636548583</v>
      </c>
      <c r="K53" s="82" t="s">
        <v>5</v>
      </c>
      <c r="L53" s="79">
        <v>887266</v>
      </c>
      <c r="M53" s="80" t="s">
        <v>4</v>
      </c>
      <c r="N53" s="81">
        <v>-27.705671129063887</v>
      </c>
      <c r="O53" s="83" t="s">
        <v>5</v>
      </c>
      <c r="P53" s="7"/>
      <c r="Q53" s="36"/>
      <c r="R53" s="36"/>
      <c r="S53" s="36"/>
      <c r="T53" s="36"/>
    </row>
    <row r="54" spans="1:20" ht="15">
      <c r="A54" s="57" t="s">
        <v>36</v>
      </c>
      <c r="B54" s="89"/>
      <c r="C54" s="79">
        <v>19422</v>
      </c>
      <c r="D54" s="88">
        <v>19265</v>
      </c>
      <c r="E54" s="80" t="s">
        <v>4</v>
      </c>
      <c r="F54" s="81">
        <v>0.8149493900856442</v>
      </c>
      <c r="G54" s="82" t="s">
        <v>5</v>
      </c>
      <c r="H54" s="79">
        <v>19826</v>
      </c>
      <c r="I54" s="80" t="s">
        <v>4</v>
      </c>
      <c r="J54" s="81">
        <v>-2.037728235650164</v>
      </c>
      <c r="K54" s="82" t="s">
        <v>5</v>
      </c>
      <c r="L54" s="79">
        <v>24533</v>
      </c>
      <c r="M54" s="80" t="s">
        <v>4</v>
      </c>
      <c r="N54" s="81">
        <v>-20.83316349406921</v>
      </c>
      <c r="O54" s="83" t="s">
        <v>5</v>
      </c>
      <c r="P54" s="7"/>
      <c r="Q54" s="36"/>
      <c r="R54" s="36"/>
      <c r="S54" s="36"/>
      <c r="T54" s="36"/>
    </row>
    <row r="55" spans="1:20" ht="15">
      <c r="A55" s="57" t="s">
        <v>37</v>
      </c>
      <c r="B55" s="38"/>
      <c r="C55" s="79">
        <v>1628982</v>
      </c>
      <c r="D55" s="88">
        <v>1632102</v>
      </c>
      <c r="E55" s="80" t="s">
        <v>4</v>
      </c>
      <c r="F55" s="81">
        <v>-0.19116452280556473</v>
      </c>
      <c r="G55" s="82" t="s">
        <v>5</v>
      </c>
      <c r="H55" s="79">
        <v>1624427</v>
      </c>
      <c r="I55" s="80" t="s">
        <v>4</v>
      </c>
      <c r="J55" s="81">
        <v>0.28040656797749364</v>
      </c>
      <c r="K55" s="82" t="s">
        <v>5</v>
      </c>
      <c r="L55" s="79">
        <v>1628670</v>
      </c>
      <c r="M55" s="80" t="s">
        <v>4</v>
      </c>
      <c r="N55" s="81">
        <v>0.019156735250234647</v>
      </c>
      <c r="O55" s="83" t="s">
        <v>5</v>
      </c>
      <c r="P55" s="7"/>
      <c r="Q55" s="36"/>
      <c r="R55" s="36"/>
      <c r="S55" s="36"/>
      <c r="T55" s="36"/>
    </row>
    <row r="56" spans="1:20" ht="15" hidden="1">
      <c r="A56" s="57" t="s">
        <v>38</v>
      </c>
      <c r="B56" s="38"/>
      <c r="C56" s="79">
        <v>424817.737</v>
      </c>
      <c r="D56" s="88">
        <v>427236.851</v>
      </c>
      <c r="E56" s="80" t="s">
        <v>4</v>
      </c>
      <c r="F56" s="81">
        <v>-0.5662231603705976</v>
      </c>
      <c r="G56" s="82" t="s">
        <v>5</v>
      </c>
      <c r="H56" s="79">
        <v>439741.65</v>
      </c>
      <c r="I56" s="80" t="s">
        <v>4</v>
      </c>
      <c r="J56" s="81">
        <v>-3.393791104390502</v>
      </c>
      <c r="K56" s="82" t="s">
        <v>5</v>
      </c>
      <c r="L56" s="79">
        <v>516081.265</v>
      </c>
      <c r="M56" s="80" t="s">
        <v>4</v>
      </c>
      <c r="N56" s="81">
        <v>-17.683945182547944</v>
      </c>
      <c r="O56" s="83" t="s">
        <v>5</v>
      </c>
      <c r="P56" s="7"/>
      <c r="Q56" s="36"/>
      <c r="R56" s="36"/>
      <c r="S56" s="36"/>
      <c r="T56" s="36"/>
    </row>
    <row r="57" spans="1:20" ht="15" hidden="1">
      <c r="A57" s="57" t="s">
        <v>39</v>
      </c>
      <c r="B57" s="38"/>
      <c r="C57" s="79">
        <v>536408.883</v>
      </c>
      <c r="D57" s="88">
        <v>558233.092</v>
      </c>
      <c r="E57" s="80" t="s">
        <v>4</v>
      </c>
      <c r="F57" s="81">
        <v>-3.9095154538061507</v>
      </c>
      <c r="G57" s="82" t="s">
        <v>5</v>
      </c>
      <c r="H57" s="79">
        <v>637415.58</v>
      </c>
      <c r="I57" s="80" t="s">
        <v>4</v>
      </c>
      <c r="J57" s="81">
        <v>-15.846286185850673</v>
      </c>
      <c r="K57" s="82" t="s">
        <v>5</v>
      </c>
      <c r="L57" s="79">
        <v>745560.69</v>
      </c>
      <c r="M57" s="80" t="s">
        <v>4</v>
      </c>
      <c r="N57" s="81">
        <v>-28.052955286577657</v>
      </c>
      <c r="O57" s="83" t="s">
        <v>5</v>
      </c>
      <c r="P57" s="7"/>
      <c r="Q57" s="36"/>
      <c r="R57" s="36"/>
      <c r="S57" s="36"/>
      <c r="T57" s="36"/>
    </row>
    <row r="58" spans="1:20" ht="15">
      <c r="A58" s="57" t="s">
        <v>40</v>
      </c>
      <c r="B58" s="38"/>
      <c r="C58" s="79">
        <v>961227</v>
      </c>
      <c r="D58" s="88">
        <v>985470</v>
      </c>
      <c r="E58" s="80" t="s">
        <v>4</v>
      </c>
      <c r="F58" s="81">
        <v>-2.460044445797436</v>
      </c>
      <c r="G58" s="82" t="s">
        <v>5</v>
      </c>
      <c r="H58" s="79">
        <v>1077157</v>
      </c>
      <c r="I58" s="80" t="s">
        <v>4</v>
      </c>
      <c r="J58" s="81">
        <v>-10.762590782959208</v>
      </c>
      <c r="K58" s="82" t="s">
        <v>5</v>
      </c>
      <c r="L58" s="79">
        <v>1261642</v>
      </c>
      <c r="M58" s="80" t="s">
        <v>4</v>
      </c>
      <c r="N58" s="81">
        <v>-23.81142986679265</v>
      </c>
      <c r="O58" s="83" t="s">
        <v>5</v>
      </c>
      <c r="P58" s="7"/>
      <c r="Q58" s="36"/>
      <c r="R58" s="36"/>
      <c r="S58" s="36"/>
      <c r="T58" s="36"/>
    </row>
    <row r="59" spans="1:20" ht="15">
      <c r="A59" s="57" t="s">
        <v>41</v>
      </c>
      <c r="B59" s="38"/>
      <c r="C59" s="79">
        <v>2590209</v>
      </c>
      <c r="D59" s="88">
        <v>2617571</v>
      </c>
      <c r="E59" s="80" t="s">
        <v>4</v>
      </c>
      <c r="F59" s="81">
        <v>-1.0453202606538667</v>
      </c>
      <c r="G59" s="82" t="s">
        <v>5</v>
      </c>
      <c r="H59" s="79">
        <v>2701585</v>
      </c>
      <c r="I59" s="80" t="s">
        <v>4</v>
      </c>
      <c r="J59" s="81">
        <v>-4.122616908222398</v>
      </c>
      <c r="K59" s="82" t="s">
        <v>5</v>
      </c>
      <c r="L59" s="79">
        <v>2890312</v>
      </c>
      <c r="M59" s="80" t="s">
        <v>4</v>
      </c>
      <c r="N59" s="81">
        <v>-10.383065911223426</v>
      </c>
      <c r="O59" s="83" t="s">
        <v>5</v>
      </c>
      <c r="P59" s="7"/>
      <c r="Q59" s="36">
        <f>C59-C48-C52</f>
        <v>0.48199999995995313</v>
      </c>
      <c r="R59" s="36">
        <f>D59-D48-D52</f>
        <v>-0.44400000001769513</v>
      </c>
      <c r="S59" s="36">
        <f>H59-H48-H52</f>
        <v>0.27199999999720603</v>
      </c>
      <c r="T59" s="36">
        <f>L59-L48-L52</f>
        <v>0.3910000000614673</v>
      </c>
    </row>
    <row r="60" spans="1:20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7"/>
      <c r="Q60" s="36">
        <f>C59-C58-C55</f>
        <v>0</v>
      </c>
      <c r="R60" s="36">
        <f>D59-D58-D55</f>
        <v>-1</v>
      </c>
      <c r="S60" s="36">
        <f>H59-H58-H55</f>
        <v>1</v>
      </c>
      <c r="T60" s="36">
        <f>L59-L58-L55</f>
        <v>0</v>
      </c>
    </row>
    <row r="61" spans="1:16" ht="15">
      <c r="A61" s="38"/>
      <c r="B61" s="38"/>
      <c r="C61" s="38"/>
      <c r="D61" s="38"/>
      <c r="E61" s="54"/>
      <c r="F61" s="92"/>
      <c r="G61" s="53"/>
      <c r="H61" s="38"/>
      <c r="I61" s="54"/>
      <c r="J61" s="38"/>
      <c r="K61" s="53"/>
      <c r="L61" s="38"/>
      <c r="M61" s="54"/>
      <c r="N61" s="38"/>
      <c r="O61" s="52"/>
      <c r="P61" s="5"/>
    </row>
    <row r="62" spans="1:16" ht="15">
      <c r="A62" s="38"/>
      <c r="B62" s="38"/>
      <c r="C62" s="38"/>
      <c r="D62" s="38"/>
      <c r="E62" s="54"/>
      <c r="F62" s="92"/>
      <c r="G62" s="53"/>
      <c r="H62" s="38"/>
      <c r="I62" s="54"/>
      <c r="J62" s="38"/>
      <c r="K62" s="53"/>
      <c r="L62" s="38"/>
      <c r="M62" s="54"/>
      <c r="N62" s="38"/>
      <c r="O62" s="52"/>
      <c r="P62" s="5"/>
    </row>
    <row r="63" spans="1:16" ht="15">
      <c r="A63" s="99" t="s">
        <v>42</v>
      </c>
      <c r="B63" s="38"/>
      <c r="C63" s="38"/>
      <c r="D63" s="38"/>
      <c r="E63" s="54"/>
      <c r="F63" s="92"/>
      <c r="G63" s="53"/>
      <c r="H63" s="38"/>
      <c r="I63" s="54"/>
      <c r="J63" s="38"/>
      <c r="K63" s="53"/>
      <c r="L63" s="38"/>
      <c r="M63" s="54"/>
      <c r="N63" s="38"/>
      <c r="O63" s="52"/>
      <c r="P63" s="5"/>
    </row>
    <row r="64" spans="1:16" ht="15">
      <c r="A64" s="99" t="s">
        <v>43</v>
      </c>
      <c r="B64" s="38"/>
      <c r="C64" s="41"/>
      <c r="D64" s="41"/>
      <c r="E64" s="54"/>
      <c r="F64" s="92"/>
      <c r="G64" s="53"/>
      <c r="H64" s="41"/>
      <c r="I64" s="54"/>
      <c r="J64" s="41"/>
      <c r="K64" s="53"/>
      <c r="L64" s="41"/>
      <c r="M64" s="54"/>
      <c r="N64" s="41"/>
      <c r="O64" s="52"/>
      <c r="P64" s="6"/>
    </row>
    <row r="65" spans="1:16" ht="15">
      <c r="A65" s="50" t="s">
        <v>212</v>
      </c>
      <c r="B65" s="41"/>
      <c r="C65" s="41"/>
      <c r="D65" s="41"/>
      <c r="E65" s="54"/>
      <c r="F65" s="92"/>
      <c r="G65" s="53"/>
      <c r="H65" s="41"/>
      <c r="I65" s="54"/>
      <c r="J65" s="41"/>
      <c r="K65" s="53"/>
      <c r="L65" s="41"/>
      <c r="M65" s="54"/>
      <c r="N65" s="41"/>
      <c r="O65" s="52"/>
      <c r="P65" s="6"/>
    </row>
    <row r="66" spans="1:16" ht="15">
      <c r="A66" s="38"/>
      <c r="B66" s="38"/>
      <c r="C66" s="38"/>
      <c r="D66" s="38"/>
      <c r="E66" s="54"/>
      <c r="F66" s="92"/>
      <c r="G66" s="53"/>
      <c r="H66" s="38"/>
      <c r="I66" s="54"/>
      <c r="J66" s="38"/>
      <c r="K66" s="53"/>
      <c r="L66" s="38"/>
      <c r="M66" s="54"/>
      <c r="N66" s="38"/>
      <c r="O66" s="52"/>
      <c r="P66" s="5"/>
    </row>
    <row r="67" spans="1:16" ht="15">
      <c r="A67" s="89"/>
      <c r="B67" s="38"/>
      <c r="C67" s="38"/>
      <c r="D67" s="38"/>
      <c r="E67" s="54"/>
      <c r="F67" s="92"/>
      <c r="G67" s="53"/>
      <c r="H67" s="38"/>
      <c r="I67" s="54"/>
      <c r="J67" s="38"/>
      <c r="K67" s="53"/>
      <c r="L67" s="38"/>
      <c r="M67" s="54"/>
      <c r="N67" s="38"/>
      <c r="O67" s="52"/>
      <c r="P67" s="5"/>
    </row>
    <row r="68" spans="1:16" ht="15">
      <c r="A68" s="57" t="s">
        <v>44</v>
      </c>
      <c r="B68" s="38"/>
      <c r="C68" s="38"/>
      <c r="D68" s="38"/>
      <c r="E68" s="54"/>
      <c r="F68" s="92"/>
      <c r="G68" s="53"/>
      <c r="H68" s="38"/>
      <c r="I68" s="54"/>
      <c r="J68" s="38"/>
      <c r="K68" s="53"/>
      <c r="L68" s="38"/>
      <c r="M68" s="54"/>
      <c r="N68" s="38"/>
      <c r="O68" s="52"/>
      <c r="P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5" sqref="A5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5" customWidth="1"/>
    <col min="4" max="4" width="10.7109375" style="0" customWidth="1"/>
    <col min="5" max="5" width="3.7109375" style="23" customWidth="1"/>
    <col min="6" max="6" width="3.7109375" style="24" customWidth="1"/>
    <col min="7" max="7" width="10.7109375" style="0" customWidth="1"/>
    <col min="8" max="8" width="3.7109375" style="23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62"/>
      <c r="B1" s="62"/>
      <c r="C1" s="93"/>
      <c r="D1" s="62"/>
      <c r="E1" s="94"/>
      <c r="F1" s="95"/>
      <c r="G1" s="62"/>
      <c r="H1" s="94"/>
      <c r="I1" s="62"/>
      <c r="J1" s="62"/>
      <c r="K1" s="62"/>
    </row>
    <row r="2" spans="1:11" s="27" customFormat="1" ht="18.75">
      <c r="A2" s="25" t="s">
        <v>199</v>
      </c>
      <c r="B2" s="96"/>
      <c r="C2" s="41"/>
      <c r="D2" s="41"/>
      <c r="E2" s="41"/>
      <c r="F2" s="41"/>
      <c r="G2" s="41"/>
      <c r="H2" s="41"/>
      <c r="I2" s="41"/>
      <c r="J2" s="41"/>
      <c r="K2" s="41"/>
    </row>
    <row r="3" spans="1:11" ht="15" customHeight="1">
      <c r="A3" s="51" t="s">
        <v>216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customHeight="1">
      <c r="A4" s="38"/>
      <c r="B4" s="38"/>
      <c r="C4" s="52"/>
      <c r="D4" s="38"/>
      <c r="E4" s="53"/>
      <c r="F4" s="54"/>
      <c r="G4" s="38"/>
      <c r="H4" s="53"/>
      <c r="I4" s="38"/>
      <c r="J4" s="38"/>
      <c r="K4" s="38"/>
    </row>
    <row r="5" spans="1:11" ht="15" customHeight="1">
      <c r="A5" s="38"/>
      <c r="B5" s="38"/>
      <c r="C5" s="52"/>
      <c r="D5" s="38"/>
      <c r="E5" s="53"/>
      <c r="F5" s="54"/>
      <c r="G5" s="38"/>
      <c r="H5" s="53"/>
      <c r="I5" s="38"/>
      <c r="J5" s="38"/>
      <c r="K5" s="38"/>
    </row>
    <row r="6" spans="1:11" ht="15" customHeight="1">
      <c r="A6" s="38"/>
      <c r="B6" s="38"/>
      <c r="C6" s="52"/>
      <c r="D6" s="38"/>
      <c r="E6" s="53"/>
      <c r="F6" s="54"/>
      <c r="G6" s="38"/>
      <c r="H6" s="53"/>
      <c r="I6" s="38"/>
      <c r="J6" s="55" t="s">
        <v>45</v>
      </c>
      <c r="K6" s="38"/>
    </row>
    <row r="7" spans="1:11" ht="15" customHeight="1">
      <c r="A7" s="38"/>
      <c r="B7" s="38"/>
      <c r="C7" s="52"/>
      <c r="D7" s="38"/>
      <c r="E7" s="53"/>
      <c r="F7" s="54"/>
      <c r="G7" s="55" t="s">
        <v>46</v>
      </c>
      <c r="H7" s="53"/>
      <c r="I7" s="38"/>
      <c r="J7" s="38"/>
      <c r="K7" s="38"/>
    </row>
    <row r="8" spans="1:13" ht="15" customHeight="1">
      <c r="A8" s="38"/>
      <c r="B8" s="38"/>
      <c r="C8" s="52"/>
      <c r="D8" s="56" t="s">
        <v>47</v>
      </c>
      <c r="E8" s="53"/>
      <c r="F8" s="54"/>
      <c r="G8" s="56" t="s">
        <v>48</v>
      </c>
      <c r="H8" s="53"/>
      <c r="I8" s="38"/>
      <c r="J8" s="56" t="s">
        <v>49</v>
      </c>
      <c r="K8" s="38"/>
      <c r="M8" s="28" t="s">
        <v>1</v>
      </c>
    </row>
    <row r="9" spans="1:11" ht="15" customHeight="1">
      <c r="A9" s="38"/>
      <c r="B9" s="38"/>
      <c r="C9" s="52"/>
      <c r="D9" s="44"/>
      <c r="E9" s="53"/>
      <c r="F9" s="54"/>
      <c r="G9" s="38"/>
      <c r="H9" s="53"/>
      <c r="I9" s="38"/>
      <c r="J9" s="38"/>
      <c r="K9" s="38"/>
    </row>
    <row r="10" spans="1:11" ht="15" customHeight="1">
      <c r="A10" s="57" t="s">
        <v>50</v>
      </c>
      <c r="B10" s="38"/>
      <c r="C10" s="52"/>
      <c r="D10" s="58"/>
      <c r="E10" s="59"/>
      <c r="F10" s="60"/>
      <c r="G10" s="58"/>
      <c r="H10" s="59"/>
      <c r="I10" s="58"/>
      <c r="J10" s="58"/>
      <c r="K10" s="58"/>
    </row>
    <row r="11" spans="1:14" ht="15" customHeight="1">
      <c r="A11" s="38"/>
      <c r="B11" s="57" t="s">
        <v>51</v>
      </c>
      <c r="C11" s="52"/>
      <c r="D11" s="61">
        <v>96075</v>
      </c>
      <c r="E11" s="62"/>
      <c r="F11" s="60"/>
      <c r="G11" s="63" t="s">
        <v>52</v>
      </c>
      <c r="H11" s="59"/>
      <c r="I11" s="58"/>
      <c r="J11" s="61">
        <v>96075</v>
      </c>
      <c r="K11" s="58"/>
      <c r="M11" s="32">
        <f aca="true" t="shared" si="0" ref="M11:M16">D11-J11</f>
        <v>0</v>
      </c>
      <c r="N11" s="33"/>
    </row>
    <row r="12" spans="1:14" ht="15" customHeight="1">
      <c r="A12" s="38"/>
      <c r="B12" s="57" t="s">
        <v>53</v>
      </c>
      <c r="C12" s="52"/>
      <c r="D12" s="61">
        <v>6011</v>
      </c>
      <c r="E12" s="62"/>
      <c r="F12" s="60"/>
      <c r="G12" s="63" t="s">
        <v>52</v>
      </c>
      <c r="H12" s="59"/>
      <c r="I12" s="58"/>
      <c r="J12" s="61">
        <v>6011</v>
      </c>
      <c r="K12" s="58"/>
      <c r="M12" s="32">
        <f t="shared" si="0"/>
        <v>0</v>
      </c>
      <c r="N12" s="33"/>
    </row>
    <row r="13" spans="1:14" ht="15" customHeight="1">
      <c r="A13" s="38"/>
      <c r="B13" s="57" t="s">
        <v>54</v>
      </c>
      <c r="C13" s="52"/>
      <c r="D13" s="61">
        <v>102086</v>
      </c>
      <c r="E13" s="62"/>
      <c r="F13" s="60"/>
      <c r="G13" s="63" t="s">
        <v>52</v>
      </c>
      <c r="H13" s="59"/>
      <c r="I13" s="58"/>
      <c r="J13" s="61">
        <v>102086</v>
      </c>
      <c r="K13" s="58"/>
      <c r="M13" s="32">
        <f t="shared" si="0"/>
        <v>0</v>
      </c>
      <c r="N13" s="33"/>
    </row>
    <row r="14" spans="1:14" ht="15" customHeight="1">
      <c r="A14" s="38"/>
      <c r="B14" s="38"/>
      <c r="C14" s="52"/>
      <c r="D14" s="64"/>
      <c r="E14" s="62"/>
      <c r="F14" s="60"/>
      <c r="G14" s="63"/>
      <c r="H14" s="59"/>
      <c r="I14" s="58"/>
      <c r="J14" s="64"/>
      <c r="K14" s="58"/>
      <c r="M14" s="32"/>
      <c r="N14" s="33"/>
    </row>
    <row r="15" spans="1:14" ht="15" customHeight="1">
      <c r="A15" s="57" t="s">
        <v>55</v>
      </c>
      <c r="B15" s="38"/>
      <c r="C15" s="52"/>
      <c r="D15" s="61"/>
      <c r="E15" s="62"/>
      <c r="F15" s="60"/>
      <c r="G15" s="63"/>
      <c r="H15" s="59"/>
      <c r="I15" s="58"/>
      <c r="J15" s="61"/>
      <c r="K15" s="58"/>
      <c r="M15" s="32"/>
      <c r="N15" s="33"/>
    </row>
    <row r="16" spans="1:14" ht="15" customHeight="1">
      <c r="A16" s="38"/>
      <c r="B16" s="57" t="s">
        <v>56</v>
      </c>
      <c r="C16" s="52"/>
      <c r="D16" s="61">
        <v>11861.868</v>
      </c>
      <c r="E16" s="62"/>
      <c r="F16" s="60"/>
      <c r="G16" s="63" t="s">
        <v>52</v>
      </c>
      <c r="H16" s="59"/>
      <c r="I16" s="58"/>
      <c r="J16" s="61">
        <v>11861.868</v>
      </c>
      <c r="K16" s="58"/>
      <c r="M16" s="32">
        <f t="shared" si="0"/>
        <v>0</v>
      </c>
      <c r="N16" s="33"/>
    </row>
    <row r="17" spans="1:14" ht="15" customHeight="1">
      <c r="A17" s="38"/>
      <c r="B17" s="38"/>
      <c r="C17" s="52"/>
      <c r="D17" s="64"/>
      <c r="E17" s="62"/>
      <c r="F17" s="60"/>
      <c r="G17" s="63"/>
      <c r="H17" s="59"/>
      <c r="I17" s="58"/>
      <c r="J17" s="64"/>
      <c r="K17" s="58"/>
      <c r="M17" s="32"/>
      <c r="N17" s="33"/>
    </row>
    <row r="18" spans="1:14" ht="15" customHeight="1">
      <c r="A18" s="57" t="s">
        <v>57</v>
      </c>
      <c r="B18" s="38"/>
      <c r="C18" s="52"/>
      <c r="D18" s="61"/>
      <c r="E18" s="62"/>
      <c r="F18" s="60"/>
      <c r="G18" s="63"/>
      <c r="H18" s="59"/>
      <c r="I18" s="58"/>
      <c r="J18" s="61"/>
      <c r="K18" s="58"/>
      <c r="M18" s="32"/>
      <c r="N18" s="33"/>
    </row>
    <row r="19" spans="1:14" ht="15" customHeight="1">
      <c r="A19" s="38"/>
      <c r="B19" s="57" t="s">
        <v>58</v>
      </c>
      <c r="C19" s="52"/>
      <c r="D19" s="61">
        <v>90224.132</v>
      </c>
      <c r="E19" s="62"/>
      <c r="F19" s="60"/>
      <c r="G19" s="63" t="s">
        <v>52</v>
      </c>
      <c r="H19" s="59"/>
      <c r="I19" s="58"/>
      <c r="J19" s="61">
        <v>90224.132</v>
      </c>
      <c r="K19" s="58"/>
      <c r="M19" s="32">
        <f>D19-J19</f>
        <v>0</v>
      </c>
      <c r="N19" s="33"/>
    </row>
    <row r="20" spans="1:14" ht="15" customHeight="1">
      <c r="A20" s="38"/>
      <c r="B20" s="38"/>
      <c r="C20" s="52"/>
      <c r="D20" s="64"/>
      <c r="E20" s="59"/>
      <c r="F20" s="60"/>
      <c r="G20" s="61"/>
      <c r="H20" s="59"/>
      <c r="I20" s="58"/>
      <c r="J20" s="61"/>
      <c r="K20" s="58"/>
      <c r="M20" s="32"/>
      <c r="N20" s="33"/>
    </row>
    <row r="21" spans="1:14" ht="15" customHeight="1">
      <c r="A21" s="57" t="s">
        <v>59</v>
      </c>
      <c r="B21" s="38"/>
      <c r="C21" s="52"/>
      <c r="D21" s="61">
        <v>102872.646</v>
      </c>
      <c r="E21" s="59"/>
      <c r="F21" s="60"/>
      <c r="G21" s="61">
        <v>22099.268</v>
      </c>
      <c r="H21" s="59"/>
      <c r="I21" s="58"/>
      <c r="J21" s="61">
        <v>124971.914</v>
      </c>
      <c r="K21" s="58"/>
      <c r="M21" s="32">
        <f>D21+G21-J21</f>
        <v>0</v>
      </c>
      <c r="N21" s="33"/>
    </row>
    <row r="22" spans="1:14" ht="15" customHeight="1">
      <c r="A22" s="57"/>
      <c r="B22" s="38"/>
      <c r="C22" s="52"/>
      <c r="D22" s="61"/>
      <c r="E22" s="59"/>
      <c r="F22" s="60"/>
      <c r="G22" s="61"/>
      <c r="H22" s="59"/>
      <c r="I22" s="58"/>
      <c r="J22" s="61"/>
      <c r="K22" s="58"/>
      <c r="M22" s="32"/>
      <c r="N22" s="33"/>
    </row>
    <row r="23" spans="1:14" ht="15" customHeight="1">
      <c r="A23" s="57" t="s">
        <v>60</v>
      </c>
      <c r="B23" s="38"/>
      <c r="C23" s="52"/>
      <c r="D23" s="61">
        <v>443365.206</v>
      </c>
      <c r="E23" s="59"/>
      <c r="F23" s="60"/>
      <c r="G23" s="61">
        <v>192860.13</v>
      </c>
      <c r="H23" s="59"/>
      <c r="I23" s="58"/>
      <c r="J23" s="61">
        <v>636225.336</v>
      </c>
      <c r="K23" s="58"/>
      <c r="M23" s="32">
        <f>D23+G23-J23</f>
        <v>0</v>
      </c>
      <c r="N23" s="33"/>
    </row>
    <row r="24" spans="1:14" ht="15" customHeight="1">
      <c r="A24" s="57"/>
      <c r="B24" s="38"/>
      <c r="C24" s="52"/>
      <c r="D24" s="61"/>
      <c r="E24" s="59"/>
      <c r="F24" s="60"/>
      <c r="G24" s="61"/>
      <c r="H24" s="59"/>
      <c r="I24" s="58"/>
      <c r="J24" s="61"/>
      <c r="K24" s="58"/>
      <c r="M24" s="32"/>
      <c r="N24" s="33"/>
    </row>
    <row r="25" spans="1:14" ht="15" customHeight="1">
      <c r="A25" s="57" t="s">
        <v>61</v>
      </c>
      <c r="B25" s="38"/>
      <c r="C25" s="52"/>
      <c r="D25" s="61">
        <v>1220853.509</v>
      </c>
      <c r="E25" s="59" t="s">
        <v>62</v>
      </c>
      <c r="F25" s="60"/>
      <c r="G25" s="61">
        <v>1278159.324</v>
      </c>
      <c r="H25" s="59" t="s">
        <v>63</v>
      </c>
      <c r="I25" s="58"/>
      <c r="J25" s="61">
        <v>2499012.833</v>
      </c>
      <c r="K25" s="58"/>
      <c r="M25" s="32">
        <f>D25+G25-J25</f>
        <v>0</v>
      </c>
      <c r="N25" s="33"/>
    </row>
    <row r="26" spans="1:14" ht="15" customHeight="1">
      <c r="A26" s="57"/>
      <c r="B26" s="38"/>
      <c r="C26" s="52"/>
      <c r="D26" s="61"/>
      <c r="E26" s="59"/>
      <c r="F26" s="60"/>
      <c r="G26" s="61"/>
      <c r="H26" s="59"/>
      <c r="I26" s="58"/>
      <c r="J26" s="61"/>
      <c r="K26" s="58"/>
      <c r="M26" s="32"/>
      <c r="N26" s="33"/>
    </row>
    <row r="27" spans="1:14" ht="15" customHeight="1">
      <c r="A27" s="57" t="s">
        <v>64</v>
      </c>
      <c r="B27" s="38"/>
      <c r="C27" s="52"/>
      <c r="D27" s="64"/>
      <c r="E27" s="59"/>
      <c r="F27" s="60"/>
      <c r="G27" s="64"/>
      <c r="H27" s="59"/>
      <c r="I27" s="58"/>
      <c r="J27" s="64"/>
      <c r="K27" s="58"/>
      <c r="M27" s="32"/>
      <c r="N27" s="33"/>
    </row>
    <row r="28" spans="1:14" ht="15" customHeight="1">
      <c r="A28" s="38"/>
      <c r="B28" s="57" t="s">
        <v>65</v>
      </c>
      <c r="C28" s="52"/>
      <c r="D28" s="61">
        <v>65119.793</v>
      </c>
      <c r="E28" s="59"/>
      <c r="F28" s="60"/>
      <c r="G28" s="61">
        <v>12817.442</v>
      </c>
      <c r="H28" s="59"/>
      <c r="I28" s="58"/>
      <c r="J28" s="61">
        <v>77937.235</v>
      </c>
      <c r="K28" s="58"/>
      <c r="M28" s="32">
        <f>D28+G28-J28</f>
        <v>0</v>
      </c>
      <c r="N28" s="33"/>
    </row>
    <row r="29" spans="1:14" ht="15" customHeight="1">
      <c r="A29" s="38"/>
      <c r="B29" s="57"/>
      <c r="C29" s="52"/>
      <c r="D29" s="61"/>
      <c r="E29" s="59"/>
      <c r="F29" s="60"/>
      <c r="G29" s="61"/>
      <c r="H29" s="59"/>
      <c r="I29" s="58"/>
      <c r="J29" s="61"/>
      <c r="K29" s="58"/>
      <c r="M29" s="32"/>
      <c r="N29" s="33"/>
    </row>
    <row r="30" spans="1:14" ht="15" customHeight="1">
      <c r="A30" s="57" t="s">
        <v>66</v>
      </c>
      <c r="B30" s="38"/>
      <c r="C30" s="52"/>
      <c r="D30" s="64"/>
      <c r="E30" s="59"/>
      <c r="F30" s="60"/>
      <c r="G30" s="64"/>
      <c r="H30" s="59"/>
      <c r="I30" s="58"/>
      <c r="J30" s="64"/>
      <c r="K30" s="58"/>
      <c r="M30" s="32"/>
      <c r="N30" s="33"/>
    </row>
    <row r="31" spans="1:14" ht="15" customHeight="1">
      <c r="A31" s="38"/>
      <c r="B31" s="57" t="s">
        <v>67</v>
      </c>
      <c r="C31" s="52"/>
      <c r="D31" s="61">
        <v>10462.864</v>
      </c>
      <c r="E31" s="59"/>
      <c r="F31" s="60"/>
      <c r="G31" s="61">
        <v>23757.268</v>
      </c>
      <c r="H31" s="59"/>
      <c r="I31" s="58"/>
      <c r="J31" s="61">
        <v>34220.132</v>
      </c>
      <c r="K31" s="58"/>
      <c r="M31" s="32">
        <f>D31+G31-J31</f>
        <v>0</v>
      </c>
      <c r="N31" s="33"/>
    </row>
    <row r="32" spans="1:14" ht="15" customHeight="1">
      <c r="A32" s="38"/>
      <c r="B32" s="57"/>
      <c r="C32" s="52"/>
      <c r="D32" s="61"/>
      <c r="E32" s="59"/>
      <c r="F32" s="60"/>
      <c r="G32" s="61"/>
      <c r="H32" s="59"/>
      <c r="I32" s="58"/>
      <c r="J32" s="61"/>
      <c r="K32" s="58"/>
      <c r="M32" s="32"/>
      <c r="N32" s="33"/>
    </row>
    <row r="33" spans="1:14" ht="15" customHeight="1">
      <c r="A33" s="57" t="s">
        <v>68</v>
      </c>
      <c r="B33" s="38"/>
      <c r="C33" s="52"/>
      <c r="D33" s="64"/>
      <c r="E33" s="59"/>
      <c r="F33" s="60"/>
      <c r="G33" s="64"/>
      <c r="H33" s="59"/>
      <c r="I33" s="58"/>
      <c r="J33" s="64"/>
      <c r="K33" s="58"/>
      <c r="M33" s="32"/>
      <c r="N33" s="33"/>
    </row>
    <row r="34" spans="1:14" ht="15" customHeight="1">
      <c r="A34" s="38"/>
      <c r="B34" s="57" t="s">
        <v>69</v>
      </c>
      <c r="C34" s="52"/>
      <c r="D34" s="61"/>
      <c r="E34" s="59"/>
      <c r="F34" s="60"/>
      <c r="G34" s="61"/>
      <c r="H34" s="59"/>
      <c r="I34" s="58"/>
      <c r="J34" s="61"/>
      <c r="K34" s="58"/>
      <c r="M34" s="32"/>
      <c r="N34" s="33"/>
    </row>
    <row r="35" spans="1:14" ht="15" customHeight="1">
      <c r="A35" s="38"/>
      <c r="B35" s="57" t="s">
        <v>70</v>
      </c>
      <c r="C35" s="52"/>
      <c r="D35" s="61">
        <v>2183.658</v>
      </c>
      <c r="E35" s="59"/>
      <c r="F35" s="60"/>
      <c r="G35" s="61">
        <v>5546.95</v>
      </c>
      <c r="H35" s="59"/>
      <c r="I35" s="58"/>
      <c r="J35" s="61">
        <v>7730.608</v>
      </c>
      <c r="K35" s="58"/>
      <c r="M35" s="32">
        <f>D35+G35-J35</f>
        <v>0</v>
      </c>
      <c r="N35" s="33"/>
    </row>
    <row r="36" spans="1:14" ht="15" customHeight="1">
      <c r="A36" s="38"/>
      <c r="B36" s="38"/>
      <c r="C36" s="52"/>
      <c r="D36" s="64"/>
      <c r="E36" s="59"/>
      <c r="F36" s="60"/>
      <c r="G36" s="64"/>
      <c r="H36" s="59"/>
      <c r="I36" s="58"/>
      <c r="J36" s="64"/>
      <c r="K36" s="58"/>
      <c r="M36" s="32"/>
      <c r="N36" s="33"/>
    </row>
    <row r="37" spans="1:14" ht="15" customHeight="1">
      <c r="A37" s="65" t="s">
        <v>71</v>
      </c>
      <c r="B37" s="38"/>
      <c r="C37" s="52"/>
      <c r="D37" s="61"/>
      <c r="E37" s="59"/>
      <c r="F37" s="60"/>
      <c r="G37" s="61"/>
      <c r="H37" s="59"/>
      <c r="I37" s="58"/>
      <c r="J37" s="61"/>
      <c r="K37" s="58"/>
      <c r="M37" s="32"/>
      <c r="N37" s="33"/>
    </row>
    <row r="38" spans="1:14" ht="15" customHeight="1">
      <c r="A38" s="65"/>
      <c r="B38" s="38"/>
      <c r="C38" s="52"/>
      <c r="D38" s="61"/>
      <c r="E38" s="59"/>
      <c r="F38" s="60"/>
      <c r="G38" s="61"/>
      <c r="H38" s="59"/>
      <c r="I38" s="58"/>
      <c r="J38" s="61"/>
      <c r="K38" s="58"/>
      <c r="M38" s="32"/>
      <c r="N38" s="33"/>
    </row>
    <row r="39" spans="1:14" ht="15" customHeight="1">
      <c r="A39" s="38"/>
      <c r="B39" s="57" t="s">
        <v>72</v>
      </c>
      <c r="C39" s="52"/>
      <c r="D39" s="61">
        <v>193097</v>
      </c>
      <c r="E39" s="59"/>
      <c r="F39" s="60"/>
      <c r="G39" s="61">
        <v>22099</v>
      </c>
      <c r="H39" s="59"/>
      <c r="I39" s="58"/>
      <c r="J39" s="61">
        <v>215196</v>
      </c>
      <c r="K39" s="58"/>
      <c r="M39" s="32">
        <f>D39+G39-J39</f>
        <v>0</v>
      </c>
      <c r="N39" s="33">
        <f>J39-J19-J21</f>
        <v>-0.046000000002095476</v>
      </c>
    </row>
    <row r="40" spans="1:14" ht="15" customHeight="1">
      <c r="A40" s="38"/>
      <c r="B40" s="57"/>
      <c r="C40" s="52"/>
      <c r="D40" s="61"/>
      <c r="E40" s="59"/>
      <c r="F40" s="60"/>
      <c r="G40" s="61"/>
      <c r="H40" s="59"/>
      <c r="I40" s="58"/>
      <c r="J40" s="61"/>
      <c r="K40" s="58"/>
      <c r="M40" s="32"/>
      <c r="N40" s="33"/>
    </row>
    <row r="41" spans="1:14" ht="15" customHeight="1">
      <c r="A41" s="38"/>
      <c r="B41" s="57" t="s">
        <v>73</v>
      </c>
      <c r="C41" s="52"/>
      <c r="D41" s="61">
        <v>1922435</v>
      </c>
      <c r="E41" s="59" t="s">
        <v>62</v>
      </c>
      <c r="F41" s="60"/>
      <c r="G41" s="61">
        <v>1505936</v>
      </c>
      <c r="H41" s="59" t="s">
        <v>63</v>
      </c>
      <c r="I41" s="58"/>
      <c r="J41" s="61">
        <v>3428371</v>
      </c>
      <c r="K41" s="58"/>
      <c r="M41" s="32">
        <f>D41+G41-J41</f>
        <v>0</v>
      </c>
      <c r="N41" s="33">
        <f>J41-J19-J21-J23-J25-J28</f>
        <v>-0.45000000031723175</v>
      </c>
    </row>
    <row r="42" spans="1:14" ht="15" customHeight="1">
      <c r="A42" s="38"/>
      <c r="B42" s="38"/>
      <c r="C42" s="66" t="s">
        <v>4</v>
      </c>
      <c r="D42" s="61">
        <v>1894729</v>
      </c>
      <c r="E42" s="59" t="s">
        <v>5</v>
      </c>
      <c r="F42" s="60" t="s">
        <v>4</v>
      </c>
      <c r="G42" s="61">
        <v>1533643</v>
      </c>
      <c r="H42" s="59" t="s">
        <v>5</v>
      </c>
      <c r="I42" s="58"/>
      <c r="J42" s="61"/>
      <c r="K42" s="58"/>
      <c r="M42" s="32">
        <f>D42+G42-J41</f>
        <v>1</v>
      </c>
      <c r="N42" s="33"/>
    </row>
    <row r="43" spans="1:14" ht="15" customHeight="1">
      <c r="A43" s="38"/>
      <c r="B43" s="38"/>
      <c r="C43" s="66"/>
      <c r="D43" s="61"/>
      <c r="E43" s="59"/>
      <c r="F43" s="60"/>
      <c r="G43" s="61"/>
      <c r="H43" s="59"/>
      <c r="I43" s="58"/>
      <c r="J43" s="61"/>
      <c r="K43" s="58"/>
      <c r="M43" s="32"/>
      <c r="N43" s="33"/>
    </row>
    <row r="44" spans="1:14" ht="15" customHeight="1">
      <c r="A44" s="38"/>
      <c r="B44" s="57" t="s">
        <v>74</v>
      </c>
      <c r="C44" s="52"/>
      <c r="D44" s="61">
        <v>1935082</v>
      </c>
      <c r="E44" s="59" t="s">
        <v>62</v>
      </c>
      <c r="F44" s="60"/>
      <c r="G44" s="61">
        <v>1535240</v>
      </c>
      <c r="H44" s="59" t="s">
        <v>63</v>
      </c>
      <c r="I44" s="58"/>
      <c r="J44" s="61">
        <v>3470322</v>
      </c>
      <c r="K44" s="58"/>
      <c r="M44" s="32">
        <f>D44+G44-J44</f>
        <v>0</v>
      </c>
      <c r="N44" s="33">
        <f>J44-J19-J21-J23-J25-J28-J31-J35</f>
        <v>-0.19000000031519448</v>
      </c>
    </row>
    <row r="45" spans="1:14" ht="15" customHeight="1">
      <c r="A45" s="38"/>
      <c r="B45" s="38"/>
      <c r="C45" s="66" t="s">
        <v>4</v>
      </c>
      <c r="D45" s="61">
        <v>1907375</v>
      </c>
      <c r="E45" s="59" t="s">
        <v>5</v>
      </c>
      <c r="F45" s="60" t="s">
        <v>4</v>
      </c>
      <c r="G45" s="61">
        <v>1562947</v>
      </c>
      <c r="H45" s="59" t="s">
        <v>5</v>
      </c>
      <c r="I45" s="58"/>
      <c r="J45" s="61"/>
      <c r="K45" s="58"/>
      <c r="M45" s="32">
        <f>D45+G45-J44</f>
        <v>0</v>
      </c>
      <c r="N45" s="33"/>
    </row>
    <row r="46" spans="1:11" ht="15" customHeight="1">
      <c r="A46" s="38"/>
      <c r="B46" s="38"/>
      <c r="C46" s="52"/>
      <c r="D46" s="58"/>
      <c r="E46" s="59"/>
      <c r="F46" s="60"/>
      <c r="G46" s="58"/>
      <c r="H46" s="59"/>
      <c r="I46" s="58"/>
      <c r="J46" s="58"/>
      <c r="K46" s="58"/>
    </row>
    <row r="47" spans="1:11" ht="15" customHeight="1">
      <c r="A47" s="38"/>
      <c r="B47" s="38"/>
      <c r="C47" s="52"/>
      <c r="D47" s="38"/>
      <c r="E47" s="53"/>
      <c r="F47" s="54"/>
      <c r="G47" s="38"/>
      <c r="H47" s="53"/>
      <c r="I47" s="38"/>
      <c r="J47" s="38"/>
      <c r="K47" s="38"/>
    </row>
    <row r="48" spans="1:11" ht="15" customHeight="1">
      <c r="A48" s="38"/>
      <c r="B48" s="38"/>
      <c r="C48" s="52"/>
      <c r="D48" s="38"/>
      <c r="E48" s="53"/>
      <c r="F48" s="54"/>
      <c r="G48" s="38"/>
      <c r="H48" s="53"/>
      <c r="I48" s="38"/>
      <c r="J48" s="38"/>
      <c r="K48" s="38"/>
    </row>
    <row r="49" spans="1:11" ht="15" customHeight="1">
      <c r="A49" s="57" t="s">
        <v>75</v>
      </c>
      <c r="B49" s="38"/>
      <c r="C49" s="52"/>
      <c r="D49" s="58"/>
      <c r="E49" s="59"/>
      <c r="F49" s="60"/>
      <c r="G49" s="58"/>
      <c r="H49" s="59"/>
      <c r="I49" s="58"/>
      <c r="J49" s="58"/>
      <c r="K49" s="58"/>
    </row>
    <row r="50" spans="1:11" ht="15" customHeight="1">
      <c r="A50" s="57" t="s">
        <v>76</v>
      </c>
      <c r="B50" s="38"/>
      <c r="C50" s="52"/>
      <c r="D50" s="58"/>
      <c r="E50" s="59"/>
      <c r="F50" s="60"/>
      <c r="G50" s="58"/>
      <c r="H50" s="59"/>
      <c r="I50" s="58"/>
      <c r="J50" s="58"/>
      <c r="K50" s="58"/>
    </row>
    <row r="51" spans="1:11" ht="15" customHeight="1">
      <c r="A51" s="57" t="s">
        <v>77</v>
      </c>
      <c r="B51" s="38"/>
      <c r="C51" s="52"/>
      <c r="D51" s="38"/>
      <c r="E51" s="53"/>
      <c r="F51" s="54"/>
      <c r="G51" s="38"/>
      <c r="H51" s="53"/>
      <c r="I51" s="38"/>
      <c r="J51" s="38"/>
      <c r="K51" s="38"/>
    </row>
    <row r="52" spans="1:11" ht="15" customHeight="1">
      <c r="A52" s="57"/>
      <c r="B52" s="38"/>
      <c r="C52" s="52"/>
      <c r="D52" s="38"/>
      <c r="E52" s="53"/>
      <c r="F52" s="54"/>
      <c r="G52" s="38"/>
      <c r="H52" s="53"/>
      <c r="I52" s="38"/>
      <c r="J52" s="38"/>
      <c r="K52" s="38"/>
    </row>
    <row r="53" spans="1:11" ht="15" customHeight="1">
      <c r="A53" s="38"/>
      <c r="B53" s="38"/>
      <c r="C53" s="52"/>
      <c r="D53" s="38"/>
      <c r="E53" s="53"/>
      <c r="F53" s="54"/>
      <c r="G53" s="38"/>
      <c r="H53" s="53"/>
      <c r="I53" s="38"/>
      <c r="J53" s="38"/>
      <c r="K53" s="38"/>
    </row>
    <row r="54" spans="1:11" ht="15" customHeight="1">
      <c r="A54" s="57" t="s">
        <v>78</v>
      </c>
      <c r="B54" s="38"/>
      <c r="C54" s="52"/>
      <c r="D54" s="58"/>
      <c r="E54" s="59"/>
      <c r="F54" s="60"/>
      <c r="G54" s="58"/>
      <c r="H54" s="59"/>
      <c r="I54" s="58"/>
      <c r="J54" s="58"/>
      <c r="K54" s="5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4" sqref="A4"/>
    </sheetView>
  </sheetViews>
  <sheetFormatPr defaultColWidth="8.421875" defaultRowHeight="12.75"/>
  <cols>
    <col min="1" max="1" width="40.7109375" style="0" customWidth="1"/>
    <col min="2" max="2" width="1.7109375" style="24" customWidth="1"/>
    <col min="3" max="3" width="10.7109375" style="0" customWidth="1"/>
    <col min="4" max="4" width="3.7109375" style="23" customWidth="1"/>
    <col min="5" max="5" width="3.7109375" style="24" customWidth="1"/>
    <col min="6" max="6" width="10.7109375" style="0" customWidth="1"/>
    <col min="7" max="7" width="3.7109375" style="23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62"/>
      <c r="B1" s="95"/>
      <c r="C1" s="62"/>
      <c r="D1" s="94"/>
      <c r="E1" s="95"/>
      <c r="F1" s="62"/>
      <c r="G1" s="94"/>
      <c r="H1" s="62"/>
      <c r="I1" s="62"/>
      <c r="J1" s="62"/>
    </row>
    <row r="2" spans="1:10" ht="18.75">
      <c r="A2" s="75" t="s">
        <v>200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67" t="s">
        <v>216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>
      <c r="A4" s="41"/>
      <c r="B4" s="54"/>
      <c r="C4" s="41"/>
      <c r="D4" s="53"/>
      <c r="E4" s="54"/>
      <c r="F4" s="41"/>
      <c r="G4" s="53"/>
      <c r="H4" s="41"/>
      <c r="I4" s="41"/>
      <c r="J4" s="41"/>
    </row>
    <row r="5" spans="1:10" ht="15" customHeight="1">
      <c r="A5" s="38"/>
      <c r="B5" s="54"/>
      <c r="C5" s="38"/>
      <c r="D5" s="53"/>
      <c r="E5" s="54"/>
      <c r="F5" s="38"/>
      <c r="G5" s="53"/>
      <c r="H5" s="38"/>
      <c r="I5" s="38"/>
      <c r="J5" s="38"/>
    </row>
    <row r="6" spans="1:10" ht="15" customHeight="1">
      <c r="A6" s="38"/>
      <c r="B6" s="54"/>
      <c r="C6" s="38"/>
      <c r="D6" s="53"/>
      <c r="E6" s="54"/>
      <c r="F6" s="38"/>
      <c r="G6" s="53"/>
      <c r="H6" s="38"/>
      <c r="I6" s="60" t="s">
        <v>45</v>
      </c>
      <c r="J6" s="38"/>
    </row>
    <row r="7" spans="1:10" ht="15" customHeight="1">
      <c r="A7" s="38"/>
      <c r="B7" s="54"/>
      <c r="C7" s="38"/>
      <c r="D7" s="53"/>
      <c r="E7" s="54"/>
      <c r="F7" s="38"/>
      <c r="G7" s="53"/>
      <c r="H7" s="38"/>
      <c r="I7" s="38"/>
      <c r="J7" s="38"/>
    </row>
    <row r="8" spans="1:10" ht="15" customHeight="1">
      <c r="A8" s="38"/>
      <c r="B8" s="54"/>
      <c r="C8" s="38"/>
      <c r="D8" s="53"/>
      <c r="E8" s="54"/>
      <c r="F8" s="60" t="s">
        <v>46</v>
      </c>
      <c r="G8" s="53"/>
      <c r="H8" s="38"/>
      <c r="I8" s="38"/>
      <c r="J8" s="38"/>
    </row>
    <row r="9" spans="1:12" ht="15" customHeight="1">
      <c r="A9" s="38"/>
      <c r="B9" s="54"/>
      <c r="C9" s="68" t="s">
        <v>47</v>
      </c>
      <c r="D9" s="69"/>
      <c r="E9" s="70"/>
      <c r="F9" s="68" t="s">
        <v>48</v>
      </c>
      <c r="G9" s="69"/>
      <c r="H9" s="44"/>
      <c r="I9" s="68" t="s">
        <v>49</v>
      </c>
      <c r="J9" s="38"/>
      <c r="K9" s="19"/>
      <c r="L9" s="28" t="s">
        <v>1</v>
      </c>
    </row>
    <row r="10" spans="1:10" ht="15" customHeight="1">
      <c r="A10" s="38"/>
      <c r="B10" s="54"/>
      <c r="C10" s="38"/>
      <c r="D10" s="53"/>
      <c r="E10" s="54"/>
      <c r="F10" s="38"/>
      <c r="G10" s="53"/>
      <c r="H10" s="38"/>
      <c r="I10" s="38"/>
      <c r="J10" s="38"/>
    </row>
    <row r="11" spans="1:13" ht="19.5" customHeight="1">
      <c r="A11" s="59" t="s">
        <v>79</v>
      </c>
      <c r="B11" s="54"/>
      <c r="C11" s="61">
        <v>102873</v>
      </c>
      <c r="D11" s="53"/>
      <c r="E11" s="54"/>
      <c r="F11" s="61">
        <v>22099</v>
      </c>
      <c r="G11" s="53"/>
      <c r="H11" s="38"/>
      <c r="I11" s="61">
        <v>124972</v>
      </c>
      <c r="J11" s="38"/>
      <c r="K11" s="1"/>
      <c r="L11" s="34">
        <f aca="true" t="shared" si="0" ref="L11:L25">C11+F11-I11</f>
        <v>0</v>
      </c>
      <c r="M11" s="32"/>
    </row>
    <row r="12" spans="1:13" ht="19.5" customHeight="1">
      <c r="A12" s="59"/>
      <c r="B12" s="54"/>
      <c r="C12" s="61"/>
      <c r="D12" s="53"/>
      <c r="E12" s="54"/>
      <c r="F12" s="61"/>
      <c r="G12" s="53"/>
      <c r="H12" s="38"/>
      <c r="I12" s="61"/>
      <c r="J12" s="38"/>
      <c r="K12" s="1"/>
      <c r="L12" s="34"/>
      <c r="M12" s="32"/>
    </row>
    <row r="13" spans="1:13" ht="19.5" customHeight="1">
      <c r="A13" s="59" t="s">
        <v>80</v>
      </c>
      <c r="B13" s="54"/>
      <c r="C13" s="61">
        <v>443365</v>
      </c>
      <c r="D13" s="53"/>
      <c r="E13" s="54"/>
      <c r="F13" s="61">
        <v>192860</v>
      </c>
      <c r="G13" s="53"/>
      <c r="H13" s="38"/>
      <c r="I13" s="61">
        <v>636225</v>
      </c>
      <c r="J13" s="38"/>
      <c r="L13" s="34">
        <f t="shared" si="0"/>
        <v>0</v>
      </c>
      <c r="M13" s="32"/>
    </row>
    <row r="14" spans="1:13" ht="19.5" customHeight="1">
      <c r="A14" s="59"/>
      <c r="B14" s="54"/>
      <c r="C14" s="61"/>
      <c r="D14" s="53"/>
      <c r="E14" s="54"/>
      <c r="F14" s="61"/>
      <c r="G14" s="53"/>
      <c r="H14" s="38"/>
      <c r="I14" s="61"/>
      <c r="J14" s="38"/>
      <c r="L14" s="34"/>
      <c r="M14" s="32"/>
    </row>
    <row r="15" spans="1:13" ht="19.5" customHeight="1">
      <c r="A15" s="59" t="s">
        <v>81</v>
      </c>
      <c r="B15" s="54"/>
      <c r="C15" s="61">
        <v>1220853.509</v>
      </c>
      <c r="D15" s="59" t="s">
        <v>62</v>
      </c>
      <c r="E15" s="54"/>
      <c r="F15" s="61">
        <v>1278159.324</v>
      </c>
      <c r="G15" s="59" t="s">
        <v>63</v>
      </c>
      <c r="H15" s="38"/>
      <c r="I15" s="61">
        <v>2499013</v>
      </c>
      <c r="J15" s="38"/>
      <c r="L15" s="34">
        <f t="shared" si="0"/>
        <v>-0.16699999989941716</v>
      </c>
      <c r="M15" s="32"/>
    </row>
    <row r="16" spans="1:13" ht="19.5" customHeight="1">
      <c r="A16" s="38"/>
      <c r="B16" s="60" t="s">
        <v>4</v>
      </c>
      <c r="C16" s="61">
        <v>1193147</v>
      </c>
      <c r="D16" s="59" t="s">
        <v>5</v>
      </c>
      <c r="E16" s="60" t="s">
        <v>4</v>
      </c>
      <c r="F16" s="61">
        <v>1305866</v>
      </c>
      <c r="G16" s="59" t="s">
        <v>5</v>
      </c>
      <c r="H16" s="38"/>
      <c r="I16" s="61"/>
      <c r="J16" s="38"/>
      <c r="L16" s="34">
        <f>C16+F16-I15</f>
        <v>0</v>
      </c>
      <c r="M16" s="32"/>
    </row>
    <row r="17" spans="1:13" ht="19.5" customHeight="1">
      <c r="A17" s="38"/>
      <c r="B17" s="60"/>
      <c r="C17" s="61"/>
      <c r="D17" s="59"/>
      <c r="E17" s="60"/>
      <c r="F17" s="61"/>
      <c r="G17" s="59"/>
      <c r="H17" s="38"/>
      <c r="I17" s="61"/>
      <c r="J17" s="38"/>
      <c r="L17" s="34"/>
      <c r="M17" s="32"/>
    </row>
    <row r="18" spans="1:13" ht="19.5" customHeight="1">
      <c r="A18" s="59" t="s">
        <v>82</v>
      </c>
      <c r="B18" s="54"/>
      <c r="C18" s="61">
        <v>1767091</v>
      </c>
      <c r="D18" s="59" t="s">
        <v>62</v>
      </c>
      <c r="E18" s="54"/>
      <c r="F18" s="61">
        <v>1493119</v>
      </c>
      <c r="G18" s="59" t="s">
        <v>63</v>
      </c>
      <c r="H18" s="38"/>
      <c r="I18" s="61">
        <v>3260210</v>
      </c>
      <c r="J18" s="38"/>
      <c r="L18" s="34">
        <f t="shared" si="0"/>
        <v>0</v>
      </c>
      <c r="M18" s="32">
        <f>I18-I11-I13-I15</f>
        <v>0</v>
      </c>
    </row>
    <row r="19" spans="1:13" ht="19.5" customHeight="1">
      <c r="A19" s="38"/>
      <c r="B19" s="60" t="s">
        <v>4</v>
      </c>
      <c r="C19" s="61">
        <v>1739385</v>
      </c>
      <c r="D19" s="59" t="s">
        <v>5</v>
      </c>
      <c r="E19" s="60" t="s">
        <v>4</v>
      </c>
      <c r="F19" s="61">
        <v>1520825</v>
      </c>
      <c r="G19" s="59" t="s">
        <v>5</v>
      </c>
      <c r="H19" s="38"/>
      <c r="I19" s="61"/>
      <c r="J19" s="38"/>
      <c r="K19" s="1"/>
      <c r="L19" s="34">
        <f>C19+F19-I18</f>
        <v>0</v>
      </c>
      <c r="M19" s="32"/>
    </row>
    <row r="20" spans="1:13" ht="19.5" customHeight="1">
      <c r="A20" s="38"/>
      <c r="B20" s="60"/>
      <c r="C20" s="61"/>
      <c r="D20" s="59"/>
      <c r="E20" s="60"/>
      <c r="F20" s="61"/>
      <c r="G20" s="59"/>
      <c r="H20" s="38"/>
      <c r="I20" s="61"/>
      <c r="J20" s="38"/>
      <c r="K20" s="1"/>
      <c r="L20" s="34"/>
      <c r="M20" s="32"/>
    </row>
    <row r="21" spans="1:13" ht="19.5" customHeight="1">
      <c r="A21" s="59" t="s">
        <v>83</v>
      </c>
      <c r="B21" s="54"/>
      <c r="C21" s="61">
        <v>7128</v>
      </c>
      <c r="D21" s="53"/>
      <c r="E21" s="54"/>
      <c r="F21" s="61">
        <v>21369</v>
      </c>
      <c r="G21" s="53"/>
      <c r="H21" s="38"/>
      <c r="I21" s="61">
        <v>28497</v>
      </c>
      <c r="J21" s="38"/>
      <c r="L21" s="34">
        <f t="shared" si="0"/>
        <v>0</v>
      </c>
      <c r="M21" s="32"/>
    </row>
    <row r="22" spans="1:13" ht="19.5" customHeight="1">
      <c r="A22" s="59"/>
      <c r="B22" s="54"/>
      <c r="C22" s="61"/>
      <c r="D22" s="53"/>
      <c r="E22" s="54"/>
      <c r="F22" s="61"/>
      <c r="G22" s="53"/>
      <c r="H22" s="38"/>
      <c r="I22" s="61"/>
      <c r="J22" s="38"/>
      <c r="L22" s="34"/>
      <c r="M22" s="32"/>
    </row>
    <row r="23" spans="1:13" ht="19.5" customHeight="1">
      <c r="A23" s="59" t="s">
        <v>84</v>
      </c>
      <c r="B23" s="54"/>
      <c r="C23" s="61">
        <v>3335</v>
      </c>
      <c r="D23" s="53"/>
      <c r="E23" s="54"/>
      <c r="F23" s="61">
        <v>2389</v>
      </c>
      <c r="G23" s="53"/>
      <c r="H23" s="38"/>
      <c r="I23" s="61">
        <v>5723</v>
      </c>
      <c r="J23" s="38"/>
      <c r="L23" s="34">
        <f t="shared" si="0"/>
        <v>1</v>
      </c>
      <c r="M23" s="32"/>
    </row>
    <row r="24" spans="1:13" ht="19.5" customHeight="1">
      <c r="A24" s="59"/>
      <c r="B24" s="54"/>
      <c r="C24" s="61"/>
      <c r="D24" s="53"/>
      <c r="E24" s="54"/>
      <c r="F24" s="61"/>
      <c r="G24" s="53"/>
      <c r="H24" s="38"/>
      <c r="I24" s="61"/>
      <c r="J24" s="38"/>
      <c r="L24" s="34"/>
      <c r="M24" s="32"/>
    </row>
    <row r="25" spans="1:13" ht="19.5" customHeight="1">
      <c r="A25" s="59" t="s">
        <v>85</v>
      </c>
      <c r="B25" s="54"/>
      <c r="C25" s="61">
        <v>1777554</v>
      </c>
      <c r="D25" s="59" t="s">
        <v>62</v>
      </c>
      <c r="E25" s="54"/>
      <c r="F25" s="61">
        <v>1516876</v>
      </c>
      <c r="G25" s="59" t="s">
        <v>63</v>
      </c>
      <c r="H25" s="38"/>
      <c r="I25" s="61">
        <v>3294430</v>
      </c>
      <c r="J25" s="38"/>
      <c r="L25" s="34">
        <f t="shared" si="0"/>
        <v>0</v>
      </c>
      <c r="M25" s="32">
        <f>I25-I18-I21-I23</f>
        <v>0</v>
      </c>
    </row>
    <row r="26" spans="1:13" ht="19.5" customHeight="1">
      <c r="A26" s="38"/>
      <c r="B26" s="60" t="s">
        <v>4</v>
      </c>
      <c r="C26" s="61">
        <v>1749848</v>
      </c>
      <c r="D26" s="59" t="s">
        <v>5</v>
      </c>
      <c r="E26" s="60" t="s">
        <v>4</v>
      </c>
      <c r="F26" s="61">
        <v>1544582</v>
      </c>
      <c r="G26" s="59" t="s">
        <v>5</v>
      </c>
      <c r="H26" s="38"/>
      <c r="I26" s="71"/>
      <c r="J26" s="38"/>
      <c r="K26" s="1"/>
      <c r="L26" s="34">
        <f>C26+F26-I25</f>
        <v>0</v>
      </c>
      <c r="M26" s="32"/>
    </row>
    <row r="27" spans="1:10" ht="15" customHeight="1">
      <c r="A27" s="38"/>
      <c r="B27" s="54"/>
      <c r="C27" s="38"/>
      <c r="D27" s="53"/>
      <c r="E27" s="54"/>
      <c r="F27" s="38"/>
      <c r="G27" s="53"/>
      <c r="H27" s="38"/>
      <c r="I27" s="38"/>
      <c r="J27" s="38"/>
    </row>
    <row r="28" spans="1:10" ht="15" customHeight="1">
      <c r="A28" s="38"/>
      <c r="B28" s="54"/>
      <c r="C28" s="38"/>
      <c r="D28" s="53"/>
      <c r="E28" s="54"/>
      <c r="F28" s="38"/>
      <c r="G28" s="53"/>
      <c r="H28" s="38"/>
      <c r="I28" s="38"/>
      <c r="J28" s="38"/>
    </row>
    <row r="29" spans="1:10" ht="15" customHeight="1">
      <c r="A29" s="38"/>
      <c r="B29" s="54"/>
      <c r="C29" s="38"/>
      <c r="D29" s="53"/>
      <c r="E29" s="54"/>
      <c r="F29" s="38"/>
      <c r="G29" s="53"/>
      <c r="H29" s="38"/>
      <c r="I29" s="38"/>
      <c r="J29" s="38"/>
    </row>
    <row r="30" spans="1:10" ht="15" customHeight="1">
      <c r="A30" s="59" t="s">
        <v>75</v>
      </c>
      <c r="B30" s="54"/>
      <c r="C30" s="38"/>
      <c r="D30" s="53"/>
      <c r="E30" s="54"/>
      <c r="F30" s="38"/>
      <c r="G30" s="53"/>
      <c r="H30" s="38"/>
      <c r="I30" s="38"/>
      <c r="J30" s="38"/>
    </row>
    <row r="31" spans="1:10" ht="15" customHeight="1">
      <c r="A31" s="59" t="s">
        <v>76</v>
      </c>
      <c r="B31" s="54"/>
      <c r="C31" s="38"/>
      <c r="D31" s="53"/>
      <c r="E31" s="54"/>
      <c r="F31" s="38"/>
      <c r="G31" s="53"/>
      <c r="H31" s="38"/>
      <c r="I31" s="38"/>
      <c r="J31" s="38"/>
    </row>
    <row r="32" spans="1:10" ht="15" customHeight="1">
      <c r="A32" s="59" t="s">
        <v>77</v>
      </c>
      <c r="B32" s="54"/>
      <c r="C32" s="38"/>
      <c r="D32" s="53"/>
      <c r="E32" s="54"/>
      <c r="F32" s="38"/>
      <c r="G32" s="53"/>
      <c r="H32" s="38"/>
      <c r="I32" s="38"/>
      <c r="J32" s="38"/>
    </row>
    <row r="33" spans="1:10" ht="15" customHeight="1">
      <c r="A33" s="59"/>
      <c r="B33" s="54"/>
      <c r="C33" s="38"/>
      <c r="D33" s="53"/>
      <c r="E33" s="54"/>
      <c r="F33" s="38"/>
      <c r="G33" s="53"/>
      <c r="H33" s="38"/>
      <c r="I33" s="38"/>
      <c r="J33" s="38"/>
    </row>
    <row r="34" spans="1:10" ht="15" customHeight="1">
      <c r="A34" s="38"/>
      <c r="B34" s="54"/>
      <c r="C34" s="38"/>
      <c r="D34" s="53"/>
      <c r="E34" s="54"/>
      <c r="F34" s="38"/>
      <c r="G34" s="53"/>
      <c r="H34" s="38"/>
      <c r="I34" s="38"/>
      <c r="J34" s="38"/>
    </row>
    <row r="35" spans="1:10" ht="15" customHeight="1">
      <c r="A35" s="59" t="s">
        <v>44</v>
      </c>
      <c r="B35" s="54"/>
      <c r="C35" s="38"/>
      <c r="D35" s="53"/>
      <c r="E35" s="54"/>
      <c r="F35" s="38"/>
      <c r="G35" s="53"/>
      <c r="H35" s="38"/>
      <c r="I35" s="38"/>
      <c r="J35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A4" sqref="A4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38"/>
      <c r="B1" s="38"/>
      <c r="C1" s="38"/>
      <c r="D1" s="38"/>
      <c r="E1" s="38"/>
      <c r="F1" s="38"/>
    </row>
    <row r="2" spans="1:6" ht="15">
      <c r="A2" s="116" t="s">
        <v>201</v>
      </c>
      <c r="B2" s="41"/>
      <c r="C2" s="41"/>
      <c r="D2" s="41"/>
      <c r="E2" s="41"/>
      <c r="F2" s="41"/>
    </row>
    <row r="3" spans="1:6" ht="15">
      <c r="A3" s="51" t="s">
        <v>216</v>
      </c>
      <c r="B3" s="41"/>
      <c r="C3" s="41"/>
      <c r="D3" s="41"/>
      <c r="E3" s="41"/>
      <c r="F3" s="41"/>
    </row>
    <row r="4" spans="1:6" ht="15">
      <c r="A4" s="51"/>
      <c r="B4" s="41"/>
      <c r="C4" s="41"/>
      <c r="D4" s="41"/>
      <c r="E4" s="41"/>
      <c r="F4" s="38"/>
    </row>
    <row r="5" spans="1:6" ht="15">
      <c r="A5" s="38"/>
      <c r="B5" s="38"/>
      <c r="C5" s="38"/>
      <c r="D5" s="38"/>
      <c r="E5" s="38"/>
      <c r="F5" s="38"/>
    </row>
    <row r="6" spans="1:6" ht="15">
      <c r="A6" s="38"/>
      <c r="B6" s="38"/>
      <c r="C6" s="38"/>
      <c r="D6" s="38"/>
      <c r="E6" s="55" t="s">
        <v>45</v>
      </c>
      <c r="F6" s="38"/>
    </row>
    <row r="7" spans="1:6" ht="15">
      <c r="A7" s="38"/>
      <c r="B7" s="38"/>
      <c r="C7" s="38"/>
      <c r="D7" s="38"/>
      <c r="E7" s="38"/>
      <c r="F7" s="38"/>
    </row>
    <row r="8" spans="1:6" ht="15">
      <c r="A8" s="38"/>
      <c r="B8" s="38"/>
      <c r="C8" s="38"/>
      <c r="D8" s="55" t="s">
        <v>46</v>
      </c>
      <c r="E8" s="38"/>
      <c r="F8" s="38"/>
    </row>
    <row r="9" spans="1:8" ht="15">
      <c r="A9" s="38"/>
      <c r="B9" s="38"/>
      <c r="C9" s="56" t="s">
        <v>47</v>
      </c>
      <c r="D9" s="56" t="s">
        <v>48</v>
      </c>
      <c r="E9" s="56" t="s">
        <v>49</v>
      </c>
      <c r="F9" s="38"/>
      <c r="H9" s="28" t="s">
        <v>1</v>
      </c>
    </row>
    <row r="10" spans="1:6" ht="15">
      <c r="A10" s="55" t="s">
        <v>100</v>
      </c>
      <c r="B10" s="72" t="s">
        <v>101</v>
      </c>
      <c r="C10" s="38"/>
      <c r="D10" s="38"/>
      <c r="E10" s="38"/>
      <c r="F10" s="38"/>
    </row>
    <row r="11" spans="1:6" ht="15">
      <c r="A11" s="55"/>
      <c r="B11" s="72"/>
      <c r="C11" s="38"/>
      <c r="D11" s="38"/>
      <c r="E11" s="38"/>
      <c r="F11" s="38"/>
    </row>
    <row r="12" spans="1:9" ht="15">
      <c r="A12" s="38"/>
      <c r="B12" s="57" t="s">
        <v>102</v>
      </c>
      <c r="C12" s="46">
        <v>43859.5</v>
      </c>
      <c r="D12" s="46">
        <v>57893.931</v>
      </c>
      <c r="E12" s="46">
        <v>101753.431</v>
      </c>
      <c r="F12" s="38"/>
      <c r="H12" s="34">
        <f>C12+D12-E12</f>
        <v>0</v>
      </c>
      <c r="I12" s="32"/>
    </row>
    <row r="13" spans="1:9" ht="15">
      <c r="A13" s="38"/>
      <c r="B13" s="57"/>
      <c r="C13" s="46"/>
      <c r="D13" s="46"/>
      <c r="E13" s="46"/>
      <c r="F13" s="38"/>
      <c r="H13" s="34"/>
      <c r="I13" s="32"/>
    </row>
    <row r="14" spans="1:9" ht="15">
      <c r="A14" s="38"/>
      <c r="B14" s="57" t="s">
        <v>103</v>
      </c>
      <c r="C14" s="46">
        <v>1648.763</v>
      </c>
      <c r="D14" s="46">
        <v>9330.204</v>
      </c>
      <c r="E14" s="46">
        <v>10978.967</v>
      </c>
      <c r="F14" s="38"/>
      <c r="H14" s="34">
        <f>C14+D14-E14</f>
        <v>0</v>
      </c>
      <c r="I14" s="32"/>
    </row>
    <row r="15" spans="1:9" ht="15">
      <c r="A15" s="38"/>
      <c r="B15" s="57"/>
      <c r="C15" s="46"/>
      <c r="D15" s="46"/>
      <c r="E15" s="46"/>
      <c r="F15" s="38"/>
      <c r="H15" s="34"/>
      <c r="I15" s="32"/>
    </row>
    <row r="16" spans="1:9" ht="15">
      <c r="A16" s="38"/>
      <c r="B16" s="57" t="s">
        <v>104</v>
      </c>
      <c r="C16" s="46">
        <v>1408641.263</v>
      </c>
      <c r="D16" s="46">
        <v>250162.007</v>
      </c>
      <c r="E16" s="46">
        <v>1658803.27</v>
      </c>
      <c r="F16" s="38"/>
      <c r="H16" s="34">
        <f>C16+D16-E16</f>
        <v>0</v>
      </c>
      <c r="I16" s="32"/>
    </row>
    <row r="17" spans="1:9" ht="15">
      <c r="A17" s="38"/>
      <c r="B17" s="57"/>
      <c r="C17" s="46"/>
      <c r="D17" s="46"/>
      <c r="E17" s="46"/>
      <c r="F17" s="38"/>
      <c r="H17" s="34"/>
      <c r="I17" s="32"/>
    </row>
    <row r="18" spans="1:9" ht="15">
      <c r="A18" s="38"/>
      <c r="B18" s="57" t="s">
        <v>105</v>
      </c>
      <c r="C18" s="46">
        <v>19142.455</v>
      </c>
      <c r="D18" s="46">
        <v>606325.212</v>
      </c>
      <c r="E18" s="46">
        <v>625467.667</v>
      </c>
      <c r="F18" s="38"/>
      <c r="H18" s="34">
        <f>C18+D18-E18</f>
        <v>0</v>
      </c>
      <c r="I18" s="32"/>
    </row>
    <row r="19" spans="1:9" ht="15">
      <c r="A19" s="38"/>
      <c r="B19" s="57"/>
      <c r="C19" s="46"/>
      <c r="D19" s="46"/>
      <c r="E19" s="46"/>
      <c r="F19" s="38"/>
      <c r="H19" s="34"/>
      <c r="I19" s="32"/>
    </row>
    <row r="20" spans="1:9" ht="15">
      <c r="A20" s="38"/>
      <c r="B20" s="57" t="s">
        <v>106</v>
      </c>
      <c r="C20" s="46">
        <v>3583.02</v>
      </c>
      <c r="D20" s="46">
        <v>13644.939</v>
      </c>
      <c r="E20" s="46">
        <v>17227.959</v>
      </c>
      <c r="F20" s="38"/>
      <c r="H20" s="34">
        <f>C20+D20-E20</f>
        <v>0</v>
      </c>
      <c r="I20" s="32"/>
    </row>
    <row r="21" spans="1:9" ht="15">
      <c r="A21" s="38"/>
      <c r="B21" s="57"/>
      <c r="C21" s="46"/>
      <c r="D21" s="46"/>
      <c r="E21" s="46"/>
      <c r="F21" s="38"/>
      <c r="H21" s="34"/>
      <c r="I21" s="32"/>
    </row>
    <row r="22" spans="1:9" ht="15">
      <c r="A22" s="38"/>
      <c r="B22" s="57" t="s">
        <v>107</v>
      </c>
      <c r="C22" s="46">
        <v>1476875</v>
      </c>
      <c r="D22" s="46">
        <v>937356</v>
      </c>
      <c r="E22" s="46">
        <v>2414231</v>
      </c>
      <c r="F22" s="38"/>
      <c r="H22" s="34">
        <f>C22+D22-E22</f>
        <v>0</v>
      </c>
      <c r="I22" s="32">
        <f>E22-SUM(E12:E20)</f>
        <v>-0.2939999997615814</v>
      </c>
    </row>
    <row r="23" spans="1:9" ht="15">
      <c r="A23" s="38"/>
      <c r="B23" s="57"/>
      <c r="C23" s="46"/>
      <c r="D23" s="46"/>
      <c r="E23" s="46"/>
      <c r="F23" s="38"/>
      <c r="H23" s="34"/>
      <c r="I23" s="32"/>
    </row>
    <row r="24" spans="1:9" ht="15">
      <c r="A24" s="38"/>
      <c r="B24" s="57"/>
      <c r="C24" s="46"/>
      <c r="D24" s="46"/>
      <c r="E24" s="46"/>
      <c r="F24" s="38"/>
      <c r="H24" s="34"/>
      <c r="I24" s="32"/>
    </row>
    <row r="25" spans="1:9" ht="15">
      <c r="A25" s="55" t="s">
        <v>108</v>
      </c>
      <c r="B25" s="72" t="s">
        <v>109</v>
      </c>
      <c r="C25" s="73"/>
      <c r="D25" s="73"/>
      <c r="E25" s="73"/>
      <c r="F25" s="38"/>
      <c r="H25" s="34"/>
      <c r="I25" s="32"/>
    </row>
    <row r="26" spans="1:9" ht="15">
      <c r="A26" s="55"/>
      <c r="B26" s="72"/>
      <c r="C26" s="73"/>
      <c r="D26" s="73"/>
      <c r="E26" s="73"/>
      <c r="F26" s="38"/>
      <c r="H26" s="34"/>
      <c r="I26" s="32"/>
    </row>
    <row r="27" spans="1:9" ht="15">
      <c r="A27" s="38"/>
      <c r="B27" s="57" t="s">
        <v>102</v>
      </c>
      <c r="C27" s="46">
        <v>774.75</v>
      </c>
      <c r="D27" s="46">
        <v>1288.202</v>
      </c>
      <c r="E27" s="46">
        <v>2062.952</v>
      </c>
      <c r="F27" s="38"/>
      <c r="H27" s="34">
        <f>C27+D27-E27</f>
        <v>0</v>
      </c>
      <c r="I27" s="32"/>
    </row>
    <row r="28" spans="1:9" ht="15">
      <c r="A28" s="38"/>
      <c r="B28" s="57"/>
      <c r="C28" s="46"/>
      <c r="D28" s="46"/>
      <c r="E28" s="46"/>
      <c r="F28" s="38"/>
      <c r="H28" s="34"/>
      <c r="I28" s="32"/>
    </row>
    <row r="29" spans="1:9" ht="15">
      <c r="A29" s="38"/>
      <c r="B29" s="57" t="s">
        <v>103</v>
      </c>
      <c r="C29" s="46">
        <v>85.924</v>
      </c>
      <c r="D29" s="46">
        <v>100.729</v>
      </c>
      <c r="E29" s="46">
        <v>186.653</v>
      </c>
      <c r="F29" s="38"/>
      <c r="H29" s="34">
        <f>C29+D29-E29</f>
        <v>0</v>
      </c>
      <c r="I29" s="32"/>
    </row>
    <row r="30" spans="1:9" ht="15">
      <c r="A30" s="38"/>
      <c r="B30" s="57"/>
      <c r="C30" s="46"/>
      <c r="D30" s="46"/>
      <c r="E30" s="46"/>
      <c r="F30" s="38"/>
      <c r="H30" s="34"/>
      <c r="I30" s="32"/>
    </row>
    <row r="31" spans="1:9" ht="15">
      <c r="A31" s="38"/>
      <c r="B31" s="57" t="s">
        <v>104</v>
      </c>
      <c r="C31" s="46">
        <v>106410.643</v>
      </c>
      <c r="D31" s="46">
        <v>4405.917</v>
      </c>
      <c r="E31" s="46">
        <v>110816.56</v>
      </c>
      <c r="F31" s="38"/>
      <c r="H31" s="34">
        <f>C31+D31-E31</f>
        <v>0</v>
      </c>
      <c r="I31" s="32"/>
    </row>
    <row r="32" spans="1:9" ht="15">
      <c r="A32" s="38"/>
      <c r="B32" s="57"/>
      <c r="C32" s="46"/>
      <c r="D32" s="46"/>
      <c r="E32" s="46"/>
      <c r="F32" s="38"/>
      <c r="H32" s="34"/>
      <c r="I32" s="32"/>
    </row>
    <row r="33" spans="1:9" ht="15">
      <c r="A33" s="38"/>
      <c r="B33" s="57" t="s">
        <v>105</v>
      </c>
      <c r="C33" s="46">
        <v>817.089</v>
      </c>
      <c r="D33" s="46">
        <v>11325.342</v>
      </c>
      <c r="E33" s="46">
        <v>12142.431</v>
      </c>
      <c r="F33" s="38"/>
      <c r="H33" s="34">
        <f>C33+D33-E33</f>
        <v>0</v>
      </c>
      <c r="I33" s="32"/>
    </row>
    <row r="34" spans="1:9" ht="15">
      <c r="A34" s="38"/>
      <c r="B34" s="57"/>
      <c r="C34" s="46"/>
      <c r="D34" s="46"/>
      <c r="E34" s="46"/>
      <c r="F34" s="38"/>
      <c r="H34" s="34"/>
      <c r="I34" s="32"/>
    </row>
    <row r="35" spans="1:9" ht="15">
      <c r="A35" s="38"/>
      <c r="B35" s="57" t="s">
        <v>106</v>
      </c>
      <c r="C35" s="46">
        <v>147.59</v>
      </c>
      <c r="D35" s="46">
        <v>2020.282</v>
      </c>
      <c r="E35" s="46">
        <v>2167.872</v>
      </c>
      <c r="F35" s="38"/>
      <c r="H35" s="34">
        <f>C35+D35-E35</f>
        <v>0</v>
      </c>
      <c r="I35" s="32"/>
    </row>
    <row r="36" spans="1:9" ht="15">
      <c r="A36" s="38"/>
      <c r="B36" s="57"/>
      <c r="C36" s="46"/>
      <c r="D36" s="46"/>
      <c r="E36" s="46"/>
      <c r="F36" s="38"/>
      <c r="H36" s="34"/>
      <c r="I36" s="32"/>
    </row>
    <row r="37" spans="1:9" ht="15">
      <c r="A37" s="38"/>
      <c r="B37" s="57" t="s">
        <v>107</v>
      </c>
      <c r="C37" s="46">
        <v>108236</v>
      </c>
      <c r="D37" s="46">
        <v>19140</v>
      </c>
      <c r="E37" s="46">
        <v>127376</v>
      </c>
      <c r="F37" s="38"/>
      <c r="H37" s="34">
        <f>C37+D37-E37</f>
        <v>0</v>
      </c>
      <c r="I37" s="32">
        <f>E37-SUM(E27:E35)</f>
        <v>-0.46799999999348074</v>
      </c>
    </row>
    <row r="38" spans="1:9" ht="15">
      <c r="A38" s="38"/>
      <c r="B38" s="57"/>
      <c r="C38" s="46"/>
      <c r="D38" s="46"/>
      <c r="E38" s="46"/>
      <c r="F38" s="38"/>
      <c r="H38" s="34"/>
      <c r="I38" s="32"/>
    </row>
    <row r="39" spans="1:9" ht="15">
      <c r="A39" s="38"/>
      <c r="B39" s="57"/>
      <c r="C39" s="46"/>
      <c r="D39" s="46"/>
      <c r="E39" s="46"/>
      <c r="F39" s="38"/>
      <c r="H39" s="34"/>
      <c r="I39" s="32"/>
    </row>
    <row r="40" spans="1:9" ht="15">
      <c r="A40" s="55" t="s">
        <v>110</v>
      </c>
      <c r="B40" s="72" t="s">
        <v>111</v>
      </c>
      <c r="C40" s="73"/>
      <c r="D40" s="73"/>
      <c r="E40" s="73"/>
      <c r="F40" s="38"/>
      <c r="H40" s="34"/>
      <c r="I40" s="32"/>
    </row>
    <row r="41" spans="1:9" ht="15">
      <c r="A41" s="55"/>
      <c r="B41" s="72"/>
      <c r="C41" s="73"/>
      <c r="D41" s="73"/>
      <c r="E41" s="73"/>
      <c r="F41" s="38"/>
      <c r="H41" s="34"/>
      <c r="I41" s="32"/>
    </row>
    <row r="42" spans="1:9" ht="15">
      <c r="A42" s="38"/>
      <c r="B42" s="57" t="s">
        <v>102</v>
      </c>
      <c r="C42" s="46">
        <v>371.796</v>
      </c>
      <c r="D42" s="46">
        <v>621.508</v>
      </c>
      <c r="E42" s="46">
        <v>993.304</v>
      </c>
      <c r="F42" s="38"/>
      <c r="H42" s="34">
        <f>C42+D42-E42</f>
        <v>0</v>
      </c>
      <c r="I42" s="32"/>
    </row>
    <row r="43" spans="1:9" ht="15">
      <c r="A43" s="38"/>
      <c r="B43" s="57"/>
      <c r="C43" s="46"/>
      <c r="D43" s="46"/>
      <c r="E43" s="46"/>
      <c r="F43" s="38"/>
      <c r="H43" s="34"/>
      <c r="I43" s="32"/>
    </row>
    <row r="44" spans="1:9" ht="15">
      <c r="A44" s="38"/>
      <c r="B44" s="57" t="s">
        <v>103</v>
      </c>
      <c r="C44" s="46">
        <v>0.234</v>
      </c>
      <c r="D44" s="46">
        <v>109.526</v>
      </c>
      <c r="E44" s="46">
        <v>109.76</v>
      </c>
      <c r="F44" s="38"/>
      <c r="H44" s="34">
        <f>C44+D44-E44</f>
        <v>0</v>
      </c>
      <c r="I44" s="32"/>
    </row>
    <row r="45" spans="1:9" ht="15">
      <c r="A45" s="38"/>
      <c r="B45" s="57"/>
      <c r="C45" s="46"/>
      <c r="D45" s="46"/>
      <c r="E45" s="46"/>
      <c r="F45" s="38"/>
      <c r="H45" s="34"/>
      <c r="I45" s="32"/>
    </row>
    <row r="46" spans="1:9" ht="15">
      <c r="A46" s="38"/>
      <c r="B46" s="57" t="s">
        <v>104</v>
      </c>
      <c r="C46" s="46">
        <v>42551.719</v>
      </c>
      <c r="D46" s="46">
        <v>1087.245</v>
      </c>
      <c r="E46" s="46">
        <v>43638.964</v>
      </c>
      <c r="F46" s="38"/>
      <c r="H46" s="34">
        <f aca="true" t="shared" si="0" ref="H46:H52">C46+D46-E46</f>
        <v>0</v>
      </c>
      <c r="I46" s="32"/>
    </row>
    <row r="47" spans="1:9" ht="15">
      <c r="A47" s="38"/>
      <c r="B47" s="57"/>
      <c r="C47" s="46"/>
      <c r="D47" s="46"/>
      <c r="E47" s="46"/>
      <c r="F47" s="38"/>
      <c r="H47" s="34"/>
      <c r="I47" s="32"/>
    </row>
    <row r="48" spans="1:9" ht="12.75" customHeight="1">
      <c r="A48" s="38"/>
      <c r="B48" s="57" t="s">
        <v>105</v>
      </c>
      <c r="C48" s="46">
        <v>947.152</v>
      </c>
      <c r="D48" s="46">
        <v>2885.447</v>
      </c>
      <c r="E48" s="46">
        <v>3832.599</v>
      </c>
      <c r="F48" s="38"/>
      <c r="H48" s="34">
        <f t="shared" si="0"/>
        <v>0</v>
      </c>
      <c r="I48" s="32"/>
    </row>
    <row r="49" spans="1:9" ht="12.75" customHeight="1">
      <c r="A49" s="38"/>
      <c r="B49" s="57"/>
      <c r="C49" s="46"/>
      <c r="D49" s="46"/>
      <c r="E49" s="46"/>
      <c r="F49" s="38"/>
      <c r="H49" s="34"/>
      <c r="I49" s="32"/>
    </row>
    <row r="50" spans="1:9" ht="12.75" customHeight="1">
      <c r="A50" s="38"/>
      <c r="B50" s="57" t="s">
        <v>106</v>
      </c>
      <c r="C50" s="46">
        <v>0</v>
      </c>
      <c r="D50" s="46">
        <v>26.129</v>
      </c>
      <c r="E50" s="46">
        <v>26.129</v>
      </c>
      <c r="F50" s="38"/>
      <c r="H50" s="34">
        <f t="shared" si="0"/>
        <v>0</v>
      </c>
      <c r="I50" s="32"/>
    </row>
    <row r="51" spans="1:9" ht="12.75" customHeight="1">
      <c r="A51" s="38"/>
      <c r="B51" s="57"/>
      <c r="C51" s="46"/>
      <c r="D51" s="46"/>
      <c r="E51" s="46"/>
      <c r="F51" s="38"/>
      <c r="H51" s="34"/>
      <c r="I51" s="32"/>
    </row>
    <row r="52" spans="1:9" ht="15">
      <c r="A52" s="38"/>
      <c r="B52" s="57" t="s">
        <v>107</v>
      </c>
      <c r="C52" s="46">
        <v>43871</v>
      </c>
      <c r="D52" s="46">
        <v>4730</v>
      </c>
      <c r="E52" s="46">
        <v>48601</v>
      </c>
      <c r="F52" s="38"/>
      <c r="H52" s="34">
        <f t="shared" si="0"/>
        <v>0</v>
      </c>
      <c r="I52" s="32">
        <f>E52-SUM(E42:E50)</f>
        <v>0.24399999999877764</v>
      </c>
    </row>
    <row r="53" spans="1:6" ht="15">
      <c r="A53" s="38"/>
      <c r="B53" s="38"/>
      <c r="C53" s="38"/>
      <c r="D53" s="38"/>
      <c r="E53" s="38"/>
      <c r="F53" s="38"/>
    </row>
    <row r="54" spans="1:6" ht="15">
      <c r="A54" s="38"/>
      <c r="B54" s="38"/>
      <c r="C54" s="38"/>
      <c r="D54" s="38"/>
      <c r="E54" s="38"/>
      <c r="F54" s="38"/>
    </row>
    <row r="55" spans="1:6" ht="15">
      <c r="A55" s="38"/>
      <c r="B55" s="38"/>
      <c r="C55" s="38"/>
      <c r="D55" s="38"/>
      <c r="E55" s="38"/>
      <c r="F55" s="38"/>
    </row>
    <row r="56" spans="1:6" ht="15">
      <c r="A56" s="57" t="s">
        <v>44</v>
      </c>
      <c r="B56" s="38"/>
      <c r="C56" s="38"/>
      <c r="D56" s="38"/>
      <c r="E56" s="38"/>
      <c r="F56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5" sqref="B5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8"/>
      <c r="B1" s="38"/>
      <c r="C1" s="44"/>
      <c r="D1" s="44"/>
      <c r="E1" s="38"/>
      <c r="F1" s="38"/>
    </row>
    <row r="2" spans="1:6" s="27" customFormat="1" ht="18.75">
      <c r="A2" s="25" t="s">
        <v>202</v>
      </c>
      <c r="B2" s="26"/>
      <c r="C2" s="26"/>
      <c r="D2" s="26"/>
      <c r="E2" s="26"/>
      <c r="F2" s="26"/>
    </row>
    <row r="3" spans="1:6" ht="15">
      <c r="A3" s="51" t="s">
        <v>216</v>
      </c>
      <c r="B3" s="41"/>
      <c r="C3" s="41"/>
      <c r="D3" s="41"/>
      <c r="E3" s="41"/>
      <c r="F3" s="41"/>
    </row>
    <row r="4" spans="1:6" ht="12" customHeight="1">
      <c r="A4" s="51"/>
      <c r="B4" s="41"/>
      <c r="C4" s="41"/>
      <c r="D4" s="41"/>
      <c r="E4" s="41"/>
      <c r="F4" s="38"/>
    </row>
    <row r="5" spans="1:6" ht="12" customHeight="1">
      <c r="A5" s="38"/>
      <c r="B5" s="38"/>
      <c r="C5" s="38"/>
      <c r="D5" s="38"/>
      <c r="E5" s="38"/>
      <c r="F5" s="38"/>
    </row>
    <row r="6" spans="1:6" ht="12" customHeight="1">
      <c r="A6" s="38"/>
      <c r="B6" s="38"/>
      <c r="C6" s="38"/>
      <c r="D6" s="38"/>
      <c r="E6" s="55" t="s">
        <v>86</v>
      </c>
      <c r="F6" s="38"/>
    </row>
    <row r="7" spans="1:6" ht="12" customHeight="1">
      <c r="A7" s="38"/>
      <c r="B7" s="38"/>
      <c r="C7" s="38"/>
      <c r="D7" s="38"/>
      <c r="E7" s="38"/>
      <c r="F7" s="38"/>
    </row>
    <row r="8" spans="1:6" ht="12" customHeight="1">
      <c r="A8" s="38"/>
      <c r="B8" s="38"/>
      <c r="C8" s="38"/>
      <c r="D8" s="55" t="s">
        <v>46</v>
      </c>
      <c r="E8" s="38"/>
      <c r="F8" s="38"/>
    </row>
    <row r="9" spans="1:8" ht="12" customHeight="1">
      <c r="A9" s="38"/>
      <c r="B9" s="38"/>
      <c r="C9" s="56" t="s">
        <v>47</v>
      </c>
      <c r="D9" s="56" t="s">
        <v>48</v>
      </c>
      <c r="E9" s="56" t="s">
        <v>49</v>
      </c>
      <c r="F9" s="38"/>
      <c r="H9" s="28" t="s">
        <v>1</v>
      </c>
    </row>
    <row r="10" spans="1:6" ht="12" customHeight="1">
      <c r="A10" s="57" t="s">
        <v>87</v>
      </c>
      <c r="B10" s="57" t="s">
        <v>88</v>
      </c>
      <c r="C10" s="38"/>
      <c r="D10" s="38"/>
      <c r="E10" s="38"/>
      <c r="F10" s="38"/>
    </row>
    <row r="11" spans="1:6" ht="12" customHeight="1">
      <c r="A11" s="38"/>
      <c r="B11" s="72" t="s">
        <v>89</v>
      </c>
      <c r="C11" s="38"/>
      <c r="D11" s="38"/>
      <c r="E11" s="38"/>
      <c r="F11" s="38"/>
    </row>
    <row r="12" spans="1:6" ht="12" customHeight="1">
      <c r="A12" s="38"/>
      <c r="B12" s="72"/>
      <c r="C12" s="38"/>
      <c r="D12" s="38"/>
      <c r="E12" s="38"/>
      <c r="F12" s="38"/>
    </row>
    <row r="13" spans="1:8" ht="12" customHeight="1">
      <c r="A13" s="38"/>
      <c r="B13" s="57" t="s">
        <v>90</v>
      </c>
      <c r="C13" s="61">
        <v>13799.098</v>
      </c>
      <c r="D13" s="61">
        <v>7948.076</v>
      </c>
      <c r="E13" s="61">
        <v>21747.174</v>
      </c>
      <c r="F13" s="38"/>
      <c r="H13" s="34">
        <f aca="true" t="shared" si="0" ref="H13:H19">C13+D13-E13</f>
        <v>0</v>
      </c>
    </row>
    <row r="14" spans="1:8" ht="12" customHeight="1">
      <c r="A14" s="38"/>
      <c r="B14" s="57"/>
      <c r="C14" s="61"/>
      <c r="D14" s="61"/>
      <c r="E14" s="61"/>
      <c r="F14" s="38"/>
      <c r="H14" s="34"/>
    </row>
    <row r="15" spans="1:8" ht="12" customHeight="1">
      <c r="A15" s="38"/>
      <c r="B15" s="57" t="s">
        <v>91</v>
      </c>
      <c r="C15" s="61">
        <v>216343.603</v>
      </c>
      <c r="D15" s="61">
        <v>130314.18</v>
      </c>
      <c r="E15" s="61">
        <v>346657.783</v>
      </c>
      <c r="F15" s="38"/>
      <c r="H15" s="34">
        <f t="shared" si="0"/>
        <v>0</v>
      </c>
    </row>
    <row r="16" spans="1:8" ht="12" customHeight="1">
      <c r="A16" s="38"/>
      <c r="B16" s="57"/>
      <c r="C16" s="61"/>
      <c r="D16" s="61"/>
      <c r="E16" s="61"/>
      <c r="F16" s="38"/>
      <c r="H16" s="34"/>
    </row>
    <row r="17" spans="1:8" ht="12" customHeight="1">
      <c r="A17" s="38"/>
      <c r="B17" s="57" t="s">
        <v>92</v>
      </c>
      <c r="C17" s="61">
        <v>15089.244</v>
      </c>
      <c r="D17" s="61">
        <v>11578.829</v>
      </c>
      <c r="E17" s="61">
        <v>26668.073</v>
      </c>
      <c r="F17" s="38"/>
      <c r="H17" s="34">
        <f t="shared" si="0"/>
        <v>0</v>
      </c>
    </row>
    <row r="18" spans="1:8" ht="12" customHeight="1">
      <c r="A18" s="38"/>
      <c r="B18" s="57"/>
      <c r="C18" s="61"/>
      <c r="D18" s="61"/>
      <c r="E18" s="61"/>
      <c r="F18" s="38"/>
      <c r="H18" s="34"/>
    </row>
    <row r="19" spans="1:8" ht="12" customHeight="1">
      <c r="A19" s="38"/>
      <c r="B19" s="57" t="s">
        <v>93</v>
      </c>
      <c r="C19" s="61">
        <v>245231.945</v>
      </c>
      <c r="D19" s="61">
        <v>149841.085</v>
      </c>
      <c r="E19" s="61">
        <v>395073.03</v>
      </c>
      <c r="F19" s="38"/>
      <c r="H19" s="34">
        <f t="shared" si="0"/>
        <v>0</v>
      </c>
    </row>
    <row r="20" spans="1:8" ht="12" customHeight="1">
      <c r="A20" s="38"/>
      <c r="B20" s="57"/>
      <c r="C20" s="61"/>
      <c r="D20" s="61"/>
      <c r="E20" s="61"/>
      <c r="F20" s="38"/>
      <c r="H20" s="34"/>
    </row>
    <row r="21" spans="1:8" ht="12" customHeight="1">
      <c r="A21" s="38"/>
      <c r="B21" s="57"/>
      <c r="C21" s="61"/>
      <c r="D21" s="61"/>
      <c r="E21" s="61"/>
      <c r="F21" s="38"/>
      <c r="H21" s="34"/>
    </row>
    <row r="22" spans="1:8" ht="12" customHeight="1">
      <c r="A22" s="57" t="s">
        <v>94</v>
      </c>
      <c r="B22" s="57" t="s">
        <v>95</v>
      </c>
      <c r="C22" s="73"/>
      <c r="D22" s="73"/>
      <c r="E22" s="73"/>
      <c r="F22" s="38"/>
      <c r="H22" s="32"/>
    </row>
    <row r="23" spans="1:8" ht="12" customHeight="1">
      <c r="A23" s="38"/>
      <c r="B23" s="72" t="s">
        <v>96</v>
      </c>
      <c r="C23" s="73"/>
      <c r="D23" s="73"/>
      <c r="E23" s="73"/>
      <c r="F23" s="38"/>
      <c r="H23" s="32"/>
    </row>
    <row r="24" spans="1:8" ht="12" customHeight="1">
      <c r="A24" s="38"/>
      <c r="B24" s="72"/>
      <c r="C24" s="73"/>
      <c r="D24" s="73"/>
      <c r="E24" s="73"/>
      <c r="F24" s="38"/>
      <c r="H24" s="32"/>
    </row>
    <row r="25" spans="1:8" ht="12" customHeight="1">
      <c r="A25" s="38"/>
      <c r="B25" s="57" t="s">
        <v>90</v>
      </c>
      <c r="C25" s="61">
        <v>666.038</v>
      </c>
      <c r="D25" s="61">
        <v>56.316</v>
      </c>
      <c r="E25" s="61">
        <v>722.354</v>
      </c>
      <c r="F25" s="38"/>
      <c r="H25" s="34">
        <f aca="true" t="shared" si="1" ref="H25:H31">C25+D25-E25</f>
        <v>0</v>
      </c>
    </row>
    <row r="26" spans="1:8" ht="12" customHeight="1">
      <c r="A26" s="38"/>
      <c r="B26" s="57"/>
      <c r="C26" s="61"/>
      <c r="D26" s="61"/>
      <c r="E26" s="61"/>
      <c r="F26" s="38"/>
      <c r="H26" s="34"/>
    </row>
    <row r="27" spans="1:8" ht="12" customHeight="1">
      <c r="A27" s="38"/>
      <c r="B27" s="57" t="s">
        <v>91</v>
      </c>
      <c r="C27" s="61">
        <v>78375.729</v>
      </c>
      <c r="D27" s="61">
        <v>8050.334</v>
      </c>
      <c r="E27" s="61">
        <v>86426.063</v>
      </c>
      <c r="F27" s="38"/>
      <c r="H27" s="34">
        <f t="shared" si="1"/>
        <v>0</v>
      </c>
    </row>
    <row r="28" spans="1:8" ht="12" customHeight="1">
      <c r="A28" s="38"/>
      <c r="B28" s="57"/>
      <c r="C28" s="61"/>
      <c r="D28" s="61"/>
      <c r="E28" s="61"/>
      <c r="F28" s="38"/>
      <c r="H28" s="34"/>
    </row>
    <row r="29" spans="1:8" ht="12" customHeight="1">
      <c r="A29" s="38"/>
      <c r="B29" s="57" t="s">
        <v>92</v>
      </c>
      <c r="C29" s="61">
        <v>10041.174</v>
      </c>
      <c r="D29" s="61">
        <v>1487.27</v>
      </c>
      <c r="E29" s="61">
        <v>11528.444</v>
      </c>
      <c r="F29" s="38"/>
      <c r="H29" s="34">
        <f t="shared" si="1"/>
        <v>0</v>
      </c>
    </row>
    <row r="30" spans="1:8" ht="12" customHeight="1">
      <c r="A30" s="38"/>
      <c r="B30" s="57"/>
      <c r="C30" s="61"/>
      <c r="D30" s="61"/>
      <c r="E30" s="61"/>
      <c r="F30" s="38"/>
      <c r="H30" s="34"/>
    </row>
    <row r="31" spans="1:8" ht="12" customHeight="1">
      <c r="A31" s="38"/>
      <c r="B31" s="57" t="s">
        <v>93</v>
      </c>
      <c r="C31" s="61">
        <v>89082.941</v>
      </c>
      <c r="D31" s="61">
        <v>9593.92</v>
      </c>
      <c r="E31" s="61">
        <v>98676.861</v>
      </c>
      <c r="F31" s="38"/>
      <c r="H31" s="34">
        <f t="shared" si="1"/>
        <v>0</v>
      </c>
    </row>
    <row r="32" spans="1:8" ht="12" customHeight="1">
      <c r="A32" s="38"/>
      <c r="B32" s="57"/>
      <c r="C32" s="61"/>
      <c r="D32" s="61"/>
      <c r="E32" s="61"/>
      <c r="F32" s="38"/>
      <c r="H32" s="34"/>
    </row>
    <row r="33" spans="1:8" ht="12" customHeight="1">
      <c r="A33" s="38"/>
      <c r="B33" s="57"/>
      <c r="C33" s="61"/>
      <c r="D33" s="61"/>
      <c r="E33" s="61"/>
      <c r="F33" s="38"/>
      <c r="H33" s="34"/>
    </row>
    <row r="34" spans="1:8" ht="12" customHeight="1">
      <c r="A34" s="57" t="s">
        <v>97</v>
      </c>
      <c r="B34" s="57" t="s">
        <v>98</v>
      </c>
      <c r="C34" s="73"/>
      <c r="D34" s="73"/>
      <c r="E34" s="73"/>
      <c r="F34" s="38"/>
      <c r="H34" s="34"/>
    </row>
    <row r="35" spans="1:8" ht="12" customHeight="1">
      <c r="A35" s="38"/>
      <c r="B35" s="72" t="s">
        <v>96</v>
      </c>
      <c r="C35" s="73"/>
      <c r="D35" s="73"/>
      <c r="E35" s="73"/>
      <c r="F35" s="38"/>
      <c r="H35" s="34"/>
    </row>
    <row r="36" spans="1:8" ht="12" customHeight="1">
      <c r="A36" s="38"/>
      <c r="B36" s="72"/>
      <c r="C36" s="73"/>
      <c r="D36" s="73"/>
      <c r="E36" s="73"/>
      <c r="F36" s="38"/>
      <c r="H36" s="34"/>
    </row>
    <row r="37" spans="1:8" ht="12" customHeight="1">
      <c r="A37" s="38"/>
      <c r="B37" s="57" t="s">
        <v>90</v>
      </c>
      <c r="C37" s="61">
        <v>313.504</v>
      </c>
      <c r="D37" s="61">
        <v>3.972</v>
      </c>
      <c r="E37" s="61">
        <v>317.476</v>
      </c>
      <c r="F37" s="74" t="s">
        <v>99</v>
      </c>
      <c r="G37" s="20"/>
      <c r="H37" s="34">
        <f aca="true" t="shared" si="2" ref="H37:H43">C37+D37-E37</f>
        <v>0</v>
      </c>
    </row>
    <row r="38" spans="1:8" ht="12" customHeight="1">
      <c r="A38" s="38"/>
      <c r="B38" s="57"/>
      <c r="C38" s="61"/>
      <c r="D38" s="61"/>
      <c r="E38" s="61"/>
      <c r="F38" s="74"/>
      <c r="G38" s="20"/>
      <c r="H38" s="34"/>
    </row>
    <row r="39" spans="1:8" ht="12" customHeight="1">
      <c r="A39" s="38"/>
      <c r="B39" s="57" t="s">
        <v>91</v>
      </c>
      <c r="C39" s="61">
        <v>27368.001</v>
      </c>
      <c r="D39" s="61">
        <v>2346.785</v>
      </c>
      <c r="E39" s="61">
        <v>29714.786</v>
      </c>
      <c r="F39" s="38"/>
      <c r="H39" s="34">
        <f t="shared" si="2"/>
        <v>0</v>
      </c>
    </row>
    <row r="40" spans="1:8" ht="12" customHeight="1">
      <c r="A40" s="38"/>
      <c r="B40" s="57"/>
      <c r="C40" s="61"/>
      <c r="D40" s="61"/>
      <c r="E40" s="61"/>
      <c r="F40" s="38"/>
      <c r="H40" s="34"/>
    </row>
    <row r="41" spans="1:8" ht="12" customHeight="1">
      <c r="A41" s="38"/>
      <c r="B41" s="57" t="s">
        <v>92</v>
      </c>
      <c r="C41" s="61">
        <v>5188.17</v>
      </c>
      <c r="D41" s="61">
        <v>1492.178</v>
      </c>
      <c r="E41" s="61">
        <v>6680.348</v>
      </c>
      <c r="F41" s="38"/>
      <c r="H41" s="34">
        <f t="shared" si="2"/>
        <v>0</v>
      </c>
    </row>
    <row r="42" spans="1:8" ht="12" customHeight="1">
      <c r="A42" s="38"/>
      <c r="B42" s="57"/>
      <c r="C42" s="61"/>
      <c r="D42" s="61"/>
      <c r="E42" s="61"/>
      <c r="F42" s="38"/>
      <c r="H42" s="34"/>
    </row>
    <row r="43" spans="1:8" ht="12" customHeight="1">
      <c r="A43" s="38"/>
      <c r="B43" s="57" t="s">
        <v>93</v>
      </c>
      <c r="C43" s="61">
        <v>32869.675</v>
      </c>
      <c r="D43" s="61">
        <v>3842.935</v>
      </c>
      <c r="E43" s="61">
        <v>36712.61</v>
      </c>
      <c r="F43" s="38"/>
      <c r="H43" s="34">
        <f t="shared" si="2"/>
        <v>0</v>
      </c>
    </row>
    <row r="44" spans="1:8" ht="12" customHeight="1">
      <c r="A44" s="38"/>
      <c r="B44" s="38"/>
      <c r="C44" s="38"/>
      <c r="D44" s="38"/>
      <c r="E44" s="38"/>
      <c r="F44" s="38"/>
      <c r="H44" s="4"/>
    </row>
    <row r="45" spans="1:8" ht="12" customHeight="1">
      <c r="A45" s="38"/>
      <c r="B45" s="38"/>
      <c r="C45" s="38"/>
      <c r="D45" s="38"/>
      <c r="E45" s="38"/>
      <c r="F45" s="38"/>
      <c r="H45" s="4"/>
    </row>
    <row r="46" spans="1:6" ht="12" customHeight="1">
      <c r="A46" s="38"/>
      <c r="B46" s="38"/>
      <c r="C46" s="58"/>
      <c r="D46" s="58"/>
      <c r="E46" s="58"/>
      <c r="F46" s="38"/>
    </row>
    <row r="47" spans="1:6" ht="12" customHeight="1">
      <c r="A47" s="57" t="s">
        <v>44</v>
      </c>
      <c r="B47" s="38"/>
      <c r="C47" s="38"/>
      <c r="D47" s="38"/>
      <c r="E47" s="38"/>
      <c r="F47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5" zoomScaleNormal="75" workbookViewId="0" topLeftCell="A1">
      <selection activeCell="B4" sqref="B4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2" max="14" width="9.7109375" style="0" customWidth="1"/>
  </cols>
  <sheetData>
    <row r="1" spans="1:10" ht="15" customHeight="1">
      <c r="A1" s="38"/>
      <c r="B1" s="38"/>
      <c r="C1" s="38"/>
      <c r="D1" s="38"/>
      <c r="E1" s="38"/>
      <c r="F1" s="38"/>
      <c r="G1" s="38"/>
      <c r="H1" s="41"/>
      <c r="I1" s="15"/>
      <c r="J1" s="15"/>
    </row>
    <row r="2" spans="1:10" ht="15.75">
      <c r="A2" s="37" t="s">
        <v>214</v>
      </c>
      <c r="B2" s="91"/>
      <c r="C2" s="91"/>
      <c r="D2" s="91"/>
      <c r="E2" s="41"/>
      <c r="F2" s="41"/>
      <c r="G2" s="91"/>
      <c r="H2" s="91"/>
      <c r="I2" s="15"/>
      <c r="J2" s="15"/>
    </row>
    <row r="3" spans="1:10" ht="15" customHeight="1">
      <c r="A3" s="38"/>
      <c r="B3" s="38"/>
      <c r="C3" s="38"/>
      <c r="D3" s="38"/>
      <c r="E3" s="38"/>
      <c r="F3" s="38"/>
      <c r="G3" s="38"/>
      <c r="H3" s="41"/>
      <c r="I3" s="15"/>
      <c r="J3" s="15"/>
    </row>
    <row r="4" spans="1:10" ht="15" customHeight="1">
      <c r="A4" s="38"/>
      <c r="B4" s="38"/>
      <c r="C4" s="38"/>
      <c r="D4" s="38"/>
      <c r="E4" s="38"/>
      <c r="F4" s="38"/>
      <c r="G4" s="38"/>
      <c r="H4" s="41"/>
      <c r="I4" s="15"/>
      <c r="J4" s="15"/>
    </row>
    <row r="5" spans="1:10" ht="15" customHeight="1">
      <c r="A5" s="38"/>
      <c r="B5" s="38"/>
      <c r="C5" s="38"/>
      <c r="D5" s="38"/>
      <c r="E5" s="38"/>
      <c r="F5" s="38"/>
      <c r="G5" s="38"/>
      <c r="H5" s="38"/>
      <c r="I5" s="15"/>
      <c r="J5" s="15"/>
    </row>
    <row r="6" spans="1:8" ht="15" customHeight="1">
      <c r="A6" s="38"/>
      <c r="B6" s="38"/>
      <c r="C6" s="100" t="s">
        <v>211</v>
      </c>
      <c r="D6" s="38"/>
      <c r="E6" s="39" t="s">
        <v>215</v>
      </c>
      <c r="F6" s="40"/>
      <c r="G6" s="41"/>
      <c r="H6" s="44"/>
    </row>
    <row r="7" spans="1:8" ht="15" customHeight="1">
      <c r="A7" s="38"/>
      <c r="B7" s="38"/>
      <c r="C7" s="42" t="s">
        <v>112</v>
      </c>
      <c r="D7" s="38"/>
      <c r="E7" s="38"/>
      <c r="F7" s="38"/>
      <c r="G7" s="38"/>
      <c r="H7" s="38"/>
    </row>
    <row r="8" spans="1:14" ht="15" customHeight="1">
      <c r="A8" s="38"/>
      <c r="B8" s="38"/>
      <c r="C8" s="38"/>
      <c r="D8" s="38"/>
      <c r="E8" s="38"/>
      <c r="F8" s="38"/>
      <c r="G8" s="38"/>
      <c r="H8" s="38"/>
      <c r="L8" s="77" t="s">
        <v>113</v>
      </c>
      <c r="M8" s="2"/>
      <c r="N8" s="2"/>
    </row>
    <row r="9" spans="1:14" ht="15" customHeight="1">
      <c r="A9" s="38"/>
      <c r="B9" s="43" t="s">
        <v>114</v>
      </c>
      <c r="C9" s="44"/>
      <c r="D9" s="44"/>
      <c r="E9" s="112">
        <v>36616</v>
      </c>
      <c r="F9" s="112">
        <v>36525</v>
      </c>
      <c r="G9" s="112">
        <v>36341</v>
      </c>
      <c r="H9" s="44"/>
      <c r="J9" s="28" t="s">
        <v>1</v>
      </c>
      <c r="L9" s="78" t="s">
        <v>115</v>
      </c>
      <c r="M9" s="2"/>
      <c r="N9" s="2"/>
    </row>
    <row r="10" spans="1:14" ht="15" customHeight="1">
      <c r="A10" s="38"/>
      <c r="B10" s="38"/>
      <c r="C10" s="38"/>
      <c r="D10" s="38"/>
      <c r="E10" s="38"/>
      <c r="F10" s="38"/>
      <c r="G10" s="38"/>
      <c r="H10" s="38"/>
      <c r="L10" s="76" t="s">
        <v>116</v>
      </c>
      <c r="M10" s="76" t="s">
        <v>117</v>
      </c>
      <c r="N10" s="76" t="s">
        <v>118</v>
      </c>
    </row>
    <row r="11" spans="1:8" ht="15" customHeight="1">
      <c r="A11" s="38"/>
      <c r="B11" s="38"/>
      <c r="C11" s="38"/>
      <c r="D11" s="38"/>
      <c r="E11" s="38"/>
      <c r="F11" s="38"/>
      <c r="G11" s="38"/>
      <c r="H11" s="38"/>
    </row>
    <row r="12" spans="1:14" ht="15" customHeight="1">
      <c r="A12" s="38"/>
      <c r="B12" s="45" t="s">
        <v>119</v>
      </c>
      <c r="C12" s="46">
        <v>116085.067</v>
      </c>
      <c r="D12" s="47"/>
      <c r="E12" s="101">
        <v>4.12953</v>
      </c>
      <c r="F12" s="101">
        <v>2.1279</v>
      </c>
      <c r="G12" s="101">
        <v>-8.63799</v>
      </c>
      <c r="H12" s="38"/>
      <c r="L12" s="101">
        <f>'[1]XTABLE2'!C2</f>
        <v>4.12953</v>
      </c>
      <c r="M12" s="101">
        <f>'[1]XTABLE2'!E2</f>
        <v>2.1279</v>
      </c>
      <c r="N12" s="101">
        <f>'[1]XTABLE2'!G2</f>
        <v>-8.63799</v>
      </c>
    </row>
    <row r="13" spans="1:14" ht="15" customHeight="1">
      <c r="A13" s="38"/>
      <c r="B13" s="38"/>
      <c r="C13" s="48"/>
      <c r="D13" s="49"/>
      <c r="E13" s="101"/>
      <c r="F13" s="101"/>
      <c r="G13" s="101"/>
      <c r="H13" s="38"/>
      <c r="L13" s="102"/>
      <c r="M13" s="102"/>
      <c r="N13" s="102"/>
    </row>
    <row r="14" spans="1:14" ht="15" customHeight="1">
      <c r="A14" s="38"/>
      <c r="B14" s="38"/>
      <c r="C14" s="48"/>
      <c r="D14" s="49"/>
      <c r="E14" s="101"/>
      <c r="F14" s="101"/>
      <c r="G14" s="101"/>
      <c r="H14" s="38"/>
      <c r="L14" s="102"/>
      <c r="M14" s="102"/>
      <c r="N14" s="102"/>
    </row>
    <row r="15" spans="1:14" ht="15" customHeight="1">
      <c r="A15" s="38"/>
      <c r="B15" s="45" t="s">
        <v>120</v>
      </c>
      <c r="C15" s="46">
        <v>76631.918</v>
      </c>
      <c r="D15" s="47"/>
      <c r="E15" s="101">
        <v>-3.203</v>
      </c>
      <c r="F15" s="101">
        <v>-4.47752</v>
      </c>
      <c r="G15" s="101">
        <v>-10.34708</v>
      </c>
      <c r="H15" s="38"/>
      <c r="L15" s="101">
        <f>'[1]XTABLE2'!C3</f>
        <v>-3.203</v>
      </c>
      <c r="M15" s="101">
        <f>'[1]XTABLE2'!E3</f>
        <v>-4.47752</v>
      </c>
      <c r="N15" s="101">
        <f>'[1]XTABLE2'!G3</f>
        <v>-10.34708</v>
      </c>
    </row>
    <row r="16" spans="1:14" ht="15" customHeight="1">
      <c r="A16" s="38"/>
      <c r="B16" s="38"/>
      <c r="C16" s="48"/>
      <c r="D16" s="49"/>
      <c r="E16" s="101"/>
      <c r="F16" s="101"/>
      <c r="G16" s="101"/>
      <c r="H16" s="38"/>
      <c r="L16" s="102"/>
      <c r="M16" s="102"/>
      <c r="N16" s="102"/>
    </row>
    <row r="17" spans="1:14" ht="15" customHeight="1">
      <c r="A17" s="38"/>
      <c r="B17" s="38"/>
      <c r="C17" s="48"/>
      <c r="D17" s="49"/>
      <c r="E17" s="101"/>
      <c r="F17" s="101"/>
      <c r="G17" s="101"/>
      <c r="H17" s="38"/>
      <c r="L17" s="102"/>
      <c r="M17" s="102"/>
      <c r="N17" s="102"/>
    </row>
    <row r="18" spans="1:14" ht="15" customHeight="1">
      <c r="A18" s="38"/>
      <c r="B18" s="45" t="s">
        <v>121</v>
      </c>
      <c r="C18" s="46">
        <v>105618.414</v>
      </c>
      <c r="D18" s="47"/>
      <c r="E18" s="101">
        <v>-0.2261</v>
      </c>
      <c r="F18" s="101">
        <v>2.09893</v>
      </c>
      <c r="G18" s="101">
        <v>5.00734</v>
      </c>
      <c r="H18" s="38"/>
      <c r="L18" s="101">
        <f>'[1]XTABLE2'!C4</f>
        <v>-0.2261</v>
      </c>
      <c r="M18" s="101">
        <f>'[1]XTABLE2'!E4</f>
        <v>2.09893</v>
      </c>
      <c r="N18" s="101">
        <f>'[1]XTABLE2'!G4</f>
        <v>5.00734</v>
      </c>
    </row>
    <row r="19" spans="1:14" ht="15" customHeight="1">
      <c r="A19" s="38"/>
      <c r="B19" s="38"/>
      <c r="C19" s="48"/>
      <c r="D19" s="49"/>
      <c r="E19" s="101"/>
      <c r="F19" s="101"/>
      <c r="G19" s="101"/>
      <c r="H19" s="38"/>
      <c r="L19" s="102"/>
      <c r="M19" s="102"/>
      <c r="N19" s="102"/>
    </row>
    <row r="20" spans="1:14" ht="15" customHeight="1">
      <c r="A20" s="38"/>
      <c r="B20" s="38"/>
      <c r="C20" s="48"/>
      <c r="D20" s="49"/>
      <c r="E20" s="101"/>
      <c r="F20" s="101"/>
      <c r="G20" s="101"/>
      <c r="H20" s="38"/>
      <c r="L20" s="102"/>
      <c r="M20" s="102"/>
      <c r="N20" s="102"/>
    </row>
    <row r="21" spans="1:14" ht="15" customHeight="1">
      <c r="A21" s="38"/>
      <c r="B21" s="45" t="s">
        <v>122</v>
      </c>
      <c r="C21" s="46">
        <v>393614.283</v>
      </c>
      <c r="D21" s="47"/>
      <c r="E21" s="101">
        <v>1.0039</v>
      </c>
      <c r="F21" s="101">
        <v>2.62664</v>
      </c>
      <c r="G21" s="101">
        <v>2.95501</v>
      </c>
      <c r="H21" s="38"/>
      <c r="L21" s="101">
        <f>'[1]XTABLE2'!C5</f>
        <v>1.0039</v>
      </c>
      <c r="M21" s="101">
        <f>'[1]XTABLE2'!E5</f>
        <v>2.62664</v>
      </c>
      <c r="N21" s="101">
        <f>'[1]XTABLE2'!G5</f>
        <v>2.95501</v>
      </c>
    </row>
    <row r="22" spans="1:14" ht="15" customHeight="1">
      <c r="A22" s="38"/>
      <c r="B22" s="50" t="s">
        <v>123</v>
      </c>
      <c r="C22" s="48"/>
      <c r="D22" s="49"/>
      <c r="E22" s="101"/>
      <c r="F22" s="101"/>
      <c r="G22" s="101"/>
      <c r="H22" s="38"/>
      <c r="L22" s="102"/>
      <c r="M22" s="102"/>
      <c r="N22" s="102"/>
    </row>
    <row r="23" spans="1:14" ht="15" customHeight="1">
      <c r="A23" s="38"/>
      <c r="B23" s="38"/>
      <c r="C23" s="46"/>
      <c r="D23" s="47"/>
      <c r="E23" s="101"/>
      <c r="F23" s="101"/>
      <c r="G23" s="101"/>
      <c r="H23" s="38"/>
      <c r="L23" s="101"/>
      <c r="M23" s="101"/>
      <c r="N23" s="101"/>
    </row>
    <row r="24" spans="1:14" ht="15" customHeight="1">
      <c r="A24" s="38"/>
      <c r="B24" s="38"/>
      <c r="C24" s="46"/>
      <c r="D24" s="47"/>
      <c r="E24" s="101"/>
      <c r="F24" s="101"/>
      <c r="G24" s="101"/>
      <c r="H24" s="38"/>
      <c r="L24" s="101"/>
      <c r="M24" s="101"/>
      <c r="N24" s="101"/>
    </row>
    <row r="25" spans="1:14" ht="15" customHeight="1">
      <c r="A25" s="38"/>
      <c r="B25" s="45" t="s">
        <v>124</v>
      </c>
      <c r="C25" s="46">
        <v>135319.225</v>
      </c>
      <c r="D25" s="47"/>
      <c r="E25" s="101">
        <v>-5.3715</v>
      </c>
      <c r="F25" s="101">
        <v>-5.77846</v>
      </c>
      <c r="G25" s="101">
        <v>-13.88057</v>
      </c>
      <c r="H25" s="38"/>
      <c r="L25" s="101">
        <f>'[1]XTABLE2'!C6</f>
        <v>-5.3715</v>
      </c>
      <c r="M25" s="101">
        <f>'[1]XTABLE2'!E6</f>
        <v>-5.77846</v>
      </c>
      <c r="N25" s="101">
        <f>'[1]XTABLE2'!G6</f>
        <v>-13.88057</v>
      </c>
    </row>
    <row r="26" spans="1:14" ht="15" customHeight="1">
      <c r="A26" s="38"/>
      <c r="B26" s="38"/>
      <c r="C26" s="46"/>
      <c r="D26" s="47"/>
      <c r="E26" s="101"/>
      <c r="F26" s="101"/>
      <c r="G26" s="101"/>
      <c r="H26" s="38"/>
      <c r="L26" s="101"/>
      <c r="M26" s="101"/>
      <c r="N26" s="101"/>
    </row>
    <row r="27" spans="1:14" ht="15" customHeight="1">
      <c r="A27" s="38"/>
      <c r="B27" s="38"/>
      <c r="C27" s="46"/>
      <c r="D27" s="47"/>
      <c r="E27" s="101"/>
      <c r="F27" s="101"/>
      <c r="G27" s="101"/>
      <c r="H27" s="38"/>
      <c r="L27" s="101"/>
      <c r="M27" s="101"/>
      <c r="N27" s="101"/>
    </row>
    <row r="28" spans="1:14" ht="15" customHeight="1">
      <c r="A28" s="38"/>
      <c r="B28" s="45" t="s">
        <v>125</v>
      </c>
      <c r="C28" s="46">
        <v>174140.913</v>
      </c>
      <c r="D28" s="47"/>
      <c r="E28" s="101">
        <v>-5.0254</v>
      </c>
      <c r="F28" s="101">
        <v>-8.41176</v>
      </c>
      <c r="G28" s="101">
        <v>-9.54836</v>
      </c>
      <c r="H28" s="38"/>
      <c r="L28" s="101">
        <f>'[1]XTABLE2'!C7</f>
        <v>-5.0254</v>
      </c>
      <c r="M28" s="101">
        <f>'[1]XTABLE2'!E7</f>
        <v>-8.41176</v>
      </c>
      <c r="N28" s="101">
        <f>'[1]XTABLE2'!G7</f>
        <v>-9.54836</v>
      </c>
    </row>
    <row r="29" spans="1:14" ht="15" customHeight="1">
      <c r="A29" s="38"/>
      <c r="B29" s="38"/>
      <c r="C29" s="46"/>
      <c r="D29" s="47"/>
      <c r="E29" s="101"/>
      <c r="F29" s="101"/>
      <c r="G29" s="101"/>
      <c r="H29" s="38"/>
      <c r="L29" s="47"/>
      <c r="M29" s="47"/>
      <c r="N29" s="47"/>
    </row>
    <row r="30" spans="1:14" ht="15" customHeight="1">
      <c r="A30" s="38"/>
      <c r="B30" s="38"/>
      <c r="C30" s="46"/>
      <c r="D30" s="47"/>
      <c r="E30" s="101"/>
      <c r="F30" s="101"/>
      <c r="G30" s="101"/>
      <c r="H30" s="38"/>
      <c r="L30" s="47"/>
      <c r="M30" s="47"/>
      <c r="N30" s="47"/>
    </row>
    <row r="31" spans="1:14" ht="15" customHeight="1">
      <c r="A31" s="38"/>
      <c r="B31" s="38" t="s">
        <v>138</v>
      </c>
      <c r="C31" s="46">
        <v>6443.659</v>
      </c>
      <c r="D31" s="47"/>
      <c r="E31" s="101">
        <v>0.0997</v>
      </c>
      <c r="F31" s="101">
        <v>7.53751</v>
      </c>
      <c r="G31" s="101">
        <v>-25.8964</v>
      </c>
      <c r="H31" s="38"/>
      <c r="L31" s="101">
        <f>'[1]XTABLE2'!C13</f>
        <v>0.0997</v>
      </c>
      <c r="M31" s="101">
        <f>'[1]XTABLE2'!E13</f>
        <v>7.53751</v>
      </c>
      <c r="N31" s="101">
        <f>'[1]XTABLE2'!G13</f>
        <v>-25.8964</v>
      </c>
    </row>
    <row r="32" spans="1:14" ht="15" customHeight="1">
      <c r="A32" s="38"/>
      <c r="B32" s="38"/>
      <c r="C32" s="46"/>
      <c r="D32" s="47"/>
      <c r="E32" s="101"/>
      <c r="F32" s="101"/>
      <c r="G32" s="101"/>
      <c r="H32" s="38"/>
      <c r="L32" s="47"/>
      <c r="M32" s="47"/>
      <c r="N32" s="47"/>
    </row>
    <row r="33" spans="1:14" ht="15" customHeight="1">
      <c r="A33" s="38"/>
      <c r="B33" s="38"/>
      <c r="C33" s="46"/>
      <c r="D33" s="47"/>
      <c r="E33" s="101"/>
      <c r="F33" s="101"/>
      <c r="G33" s="101"/>
      <c r="H33" s="38"/>
      <c r="L33" s="47"/>
      <c r="M33" s="47"/>
      <c r="N33" s="47"/>
    </row>
    <row r="34" spans="1:14" ht="15" customHeight="1">
      <c r="A34" s="38"/>
      <c r="B34" s="45" t="s">
        <v>126</v>
      </c>
      <c r="C34" s="46"/>
      <c r="D34" s="47"/>
      <c r="E34" s="101"/>
      <c r="F34" s="101"/>
      <c r="G34" s="101"/>
      <c r="H34" s="38"/>
      <c r="L34" s="47"/>
      <c r="M34" s="47"/>
      <c r="N34" s="47"/>
    </row>
    <row r="35" spans="1:14" ht="15" customHeight="1">
      <c r="A35" s="38"/>
      <c r="B35" s="38"/>
      <c r="C35" s="46"/>
      <c r="D35" s="47"/>
      <c r="E35" s="101"/>
      <c r="F35" s="101"/>
      <c r="G35" s="101"/>
      <c r="H35" s="38"/>
      <c r="L35" s="47"/>
      <c r="M35" s="47"/>
      <c r="N35" s="47"/>
    </row>
    <row r="36" spans="1:14" ht="15" customHeight="1">
      <c r="A36" s="38"/>
      <c r="B36" s="50" t="s">
        <v>127</v>
      </c>
      <c r="C36" s="46">
        <v>84732.573</v>
      </c>
      <c r="D36" s="47"/>
      <c r="E36" s="101">
        <v>1.59233</v>
      </c>
      <c r="F36" s="101">
        <v>11.21348</v>
      </c>
      <c r="G36" s="101">
        <v>10.72074</v>
      </c>
      <c r="H36" s="38"/>
      <c r="L36" s="47">
        <f>'[1]XTABLE2'!C8</f>
        <v>1.59233</v>
      </c>
      <c r="M36" s="47">
        <f>'[1]XTABLE2'!E8</f>
        <v>11.21348</v>
      </c>
      <c r="N36" s="47">
        <f>'[1]XTABLE2'!G8</f>
        <v>10.72074</v>
      </c>
    </row>
    <row r="37" spans="1:14" ht="15" customHeight="1">
      <c r="A37" s="38"/>
      <c r="B37" s="50" t="s">
        <v>205</v>
      </c>
      <c r="C37" s="46"/>
      <c r="D37" s="47"/>
      <c r="E37" s="101"/>
      <c r="F37" s="101"/>
      <c r="G37" s="101"/>
      <c r="H37" s="38"/>
      <c r="L37" s="47"/>
      <c r="M37" s="47"/>
      <c r="N37" s="47"/>
    </row>
    <row r="38" spans="1:14" ht="15" customHeight="1">
      <c r="A38" s="38"/>
      <c r="B38" s="50" t="s">
        <v>206</v>
      </c>
      <c r="C38" s="46"/>
      <c r="D38" s="47"/>
      <c r="E38" s="101"/>
      <c r="F38" s="101"/>
      <c r="G38" s="101"/>
      <c r="H38" s="38"/>
      <c r="L38" s="47"/>
      <c r="M38" s="47"/>
      <c r="N38" s="47"/>
    </row>
    <row r="39" spans="1:14" ht="15" customHeight="1">
      <c r="A39" s="38"/>
      <c r="B39" s="45" t="s">
        <v>207</v>
      </c>
      <c r="C39" s="46"/>
      <c r="D39" s="47"/>
      <c r="E39" s="101"/>
      <c r="F39" s="101"/>
      <c r="G39" s="101"/>
      <c r="H39" s="38"/>
      <c r="L39" s="47"/>
      <c r="M39" s="47"/>
      <c r="N39" s="47"/>
    </row>
    <row r="40" spans="1:14" ht="15" customHeight="1">
      <c r="A40" s="38"/>
      <c r="B40" s="38"/>
      <c r="C40" s="46"/>
      <c r="D40" s="47"/>
      <c r="E40" s="101"/>
      <c r="F40" s="101"/>
      <c r="G40" s="101"/>
      <c r="H40" s="38"/>
      <c r="L40" s="47"/>
      <c r="M40" s="47"/>
      <c r="N40" s="47"/>
    </row>
    <row r="41" spans="1:14" ht="15" customHeight="1">
      <c r="A41" s="38"/>
      <c r="B41" s="50" t="s">
        <v>128</v>
      </c>
      <c r="C41" s="46">
        <v>533181.055</v>
      </c>
      <c r="D41" s="47"/>
      <c r="E41" s="101">
        <v>0.1188</v>
      </c>
      <c r="F41" s="101">
        <v>0.11046</v>
      </c>
      <c r="G41" s="101">
        <v>0.30822</v>
      </c>
      <c r="H41" s="38"/>
      <c r="L41" s="47">
        <f>'[1]XTABLE2'!C9</f>
        <v>0.1188</v>
      </c>
      <c r="M41" s="47">
        <f>'[1]XTABLE2'!E9</f>
        <v>0.11046</v>
      </c>
      <c r="N41" s="47">
        <f>'[1]XTABLE2'!G9</f>
        <v>0.30822</v>
      </c>
    </row>
    <row r="42" spans="1:14" ht="15" customHeight="1">
      <c r="A42" s="38"/>
      <c r="B42" s="50" t="s">
        <v>129</v>
      </c>
      <c r="C42" s="46"/>
      <c r="D42" s="47"/>
      <c r="E42" s="101"/>
      <c r="F42" s="101"/>
      <c r="G42" s="101"/>
      <c r="H42" s="38"/>
      <c r="L42" s="47"/>
      <c r="M42" s="47"/>
      <c r="N42" s="47"/>
    </row>
    <row r="43" spans="1:14" ht="15" customHeight="1">
      <c r="A43" s="38"/>
      <c r="B43" s="38"/>
      <c r="C43" s="46"/>
      <c r="D43" s="47"/>
      <c r="E43" s="101"/>
      <c r="F43" s="101"/>
      <c r="G43" s="101"/>
      <c r="H43" s="38"/>
      <c r="L43" s="47"/>
      <c r="M43" s="47"/>
      <c r="N43" s="47"/>
    </row>
    <row r="44" spans="1:14" ht="15" customHeight="1">
      <c r="A44" s="38"/>
      <c r="B44" s="50" t="s">
        <v>130</v>
      </c>
      <c r="C44" s="46">
        <v>142258.715</v>
      </c>
      <c r="D44" s="47"/>
      <c r="E44" s="101">
        <v>1.41563</v>
      </c>
      <c r="F44" s="101">
        <v>3.12021</v>
      </c>
      <c r="G44" s="101">
        <v>4.632</v>
      </c>
      <c r="H44" s="38"/>
      <c r="L44" s="47">
        <f>'[1]XTABLE2'!C10</f>
        <v>1.41563</v>
      </c>
      <c r="M44" s="47">
        <f>'[1]XTABLE2'!E10</f>
        <v>3.12021</v>
      </c>
      <c r="N44" s="47">
        <f>'[1]XTABLE2'!G10</f>
        <v>4.632</v>
      </c>
    </row>
    <row r="45" spans="1:14" ht="15" customHeight="1">
      <c r="A45" s="38"/>
      <c r="B45" s="38"/>
      <c r="C45" s="46"/>
      <c r="D45" s="47"/>
      <c r="E45" s="101"/>
      <c r="F45" s="101"/>
      <c r="G45" s="101"/>
      <c r="H45" s="38"/>
      <c r="L45" s="47"/>
      <c r="M45" s="47"/>
      <c r="N45" s="47"/>
    </row>
    <row r="46" spans="1:14" ht="15" customHeight="1">
      <c r="A46" s="38"/>
      <c r="B46" s="45" t="s">
        <v>131</v>
      </c>
      <c r="C46" s="46">
        <v>161318.037</v>
      </c>
      <c r="D46" s="47"/>
      <c r="E46" s="101">
        <v>2.12926</v>
      </c>
      <c r="F46" s="101">
        <v>-2.61307</v>
      </c>
      <c r="G46" s="101">
        <v>-10.35162</v>
      </c>
      <c r="H46" s="38"/>
      <c r="L46" s="47">
        <f>'[1]XTABLE2'!C14</f>
        <v>2.12926</v>
      </c>
      <c r="M46" s="47">
        <f>'[1]XTABLE2'!E14</f>
        <v>-2.61307</v>
      </c>
      <c r="N46" s="47">
        <f>'[1]XTABLE2'!G14</f>
        <v>-10.35162</v>
      </c>
    </row>
    <row r="47" spans="1:14" ht="15" customHeight="1">
      <c r="A47" s="38"/>
      <c r="B47" s="38"/>
      <c r="C47" s="46"/>
      <c r="D47" s="47"/>
      <c r="E47" s="101"/>
      <c r="F47" s="101"/>
      <c r="G47" s="101"/>
      <c r="H47" s="38"/>
      <c r="L47" s="47"/>
      <c r="M47" s="47"/>
      <c r="N47" s="47"/>
    </row>
    <row r="48" spans="1:14" ht="15" customHeight="1">
      <c r="A48" s="38"/>
      <c r="B48" s="45" t="s">
        <v>49</v>
      </c>
      <c r="C48" s="46">
        <v>1929343.859</v>
      </c>
      <c r="D48" s="47"/>
      <c r="E48" s="101">
        <v>-0.22199</v>
      </c>
      <c r="F48" s="101">
        <v>-0.2128</v>
      </c>
      <c r="G48" s="101">
        <v>-2.48509</v>
      </c>
      <c r="H48" s="38"/>
      <c r="J48" s="32">
        <f>C48-SUM(C12:C46)</f>
        <v>0</v>
      </c>
      <c r="L48" s="47">
        <f>'[1]XTABLE2'!C12</f>
        <v>-0.22199</v>
      </c>
      <c r="M48" s="47">
        <f>'[1]XTABLE2'!E12</f>
        <v>-0.2128</v>
      </c>
      <c r="N48" s="47">
        <f>'[1]XTABLE2'!G12</f>
        <v>-2.48509</v>
      </c>
    </row>
    <row r="49" spans="1:8" ht="15" customHeight="1">
      <c r="A49" s="38"/>
      <c r="B49" s="38"/>
      <c r="C49" s="38"/>
      <c r="D49" s="38"/>
      <c r="E49" s="58"/>
      <c r="F49" s="58"/>
      <c r="G49" s="58"/>
      <c r="H49" s="38"/>
    </row>
    <row r="50" spans="1:8" ht="15" customHeight="1">
      <c r="A50" s="38"/>
      <c r="B50" s="38"/>
      <c r="C50" s="111"/>
      <c r="D50" s="38"/>
      <c r="E50" s="58"/>
      <c r="F50" s="58"/>
      <c r="G50" s="58"/>
      <c r="H50" s="38"/>
    </row>
    <row r="51" spans="1:8" ht="15" customHeight="1">
      <c r="A51" s="38"/>
      <c r="B51" s="38"/>
      <c r="C51" s="38"/>
      <c r="D51" s="38"/>
      <c r="E51" s="58"/>
      <c r="F51" s="58"/>
      <c r="G51" s="58"/>
      <c r="H51" s="38"/>
    </row>
    <row r="52" spans="1:8" ht="15" customHeight="1">
      <c r="A52" s="45" t="s">
        <v>132</v>
      </c>
      <c r="B52" s="97" t="s">
        <v>133</v>
      </c>
      <c r="C52" s="41"/>
      <c r="D52" s="41"/>
      <c r="E52" s="41"/>
      <c r="F52" s="58"/>
      <c r="G52" s="58"/>
      <c r="H52" s="41"/>
    </row>
    <row r="53" spans="1:8" ht="15" customHeight="1">
      <c r="A53" s="38"/>
      <c r="B53" s="97" t="s">
        <v>134</v>
      </c>
      <c r="C53" s="41"/>
      <c r="D53" s="41"/>
      <c r="E53" s="41"/>
      <c r="F53" s="58"/>
      <c r="G53" s="58"/>
      <c r="H53" s="41"/>
    </row>
    <row r="54" spans="1:8" ht="15" customHeight="1">
      <c r="A54" s="38"/>
      <c r="B54" s="97" t="s">
        <v>135</v>
      </c>
      <c r="C54" s="41"/>
      <c r="D54" s="41"/>
      <c r="E54" s="41"/>
      <c r="F54" s="58"/>
      <c r="G54" s="58"/>
      <c r="H54" s="41"/>
    </row>
    <row r="55" spans="1:8" ht="15" customHeight="1">
      <c r="A55" s="38"/>
      <c r="B55" s="97" t="s">
        <v>136</v>
      </c>
      <c r="C55" s="41"/>
      <c r="D55" s="41"/>
      <c r="E55" s="41"/>
      <c r="F55" s="58"/>
      <c r="G55" s="58"/>
      <c r="H55" s="41"/>
    </row>
    <row r="56" spans="1:8" ht="15" customHeight="1">
      <c r="A56" s="45" t="s">
        <v>63</v>
      </c>
      <c r="B56" s="10" t="s">
        <v>137</v>
      </c>
      <c r="C56" s="41"/>
      <c r="D56" s="41"/>
      <c r="E56" s="41"/>
      <c r="F56" s="58"/>
      <c r="G56" s="58"/>
      <c r="H56" s="41"/>
    </row>
    <row r="57" spans="1:8" ht="15" customHeight="1">
      <c r="A57" s="45"/>
      <c r="B57" s="10"/>
      <c r="C57" s="41"/>
      <c r="D57" s="41"/>
      <c r="E57" s="41"/>
      <c r="F57" s="58"/>
      <c r="G57" s="58"/>
      <c r="H57" s="41"/>
    </row>
    <row r="58" spans="1:8" ht="15" customHeight="1">
      <c r="A58" s="45"/>
      <c r="B58" s="10"/>
      <c r="C58" s="41"/>
      <c r="D58" s="41"/>
      <c r="E58" s="41"/>
      <c r="F58" s="58"/>
      <c r="G58" s="58"/>
      <c r="H58" s="41"/>
    </row>
    <row r="59" spans="1:8" ht="15" customHeight="1">
      <c r="A59" s="97" t="s">
        <v>44</v>
      </c>
      <c r="B59" s="38"/>
      <c r="C59" s="41"/>
      <c r="D59" s="41"/>
      <c r="E59" s="41"/>
      <c r="F59" s="58"/>
      <c r="G59" s="58"/>
      <c r="H59" s="4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 topLeftCell="A1">
      <selection activeCell="B4" sqref="B4"/>
    </sheetView>
  </sheetViews>
  <sheetFormatPr defaultColWidth="7.140625" defaultRowHeight="12.75"/>
  <cols>
    <col min="1" max="1" width="2.7109375" style="16" customWidth="1"/>
    <col min="2" max="2" width="40.7109375" style="0" customWidth="1"/>
    <col min="3" max="3" width="14.7109375" style="0" customWidth="1"/>
    <col min="4" max="4" width="5.7109375" style="24" customWidth="1"/>
    <col min="5" max="5" width="9.7109375" style="0" customWidth="1"/>
    <col min="6" max="6" width="5.7109375" style="109" customWidth="1"/>
    <col min="7" max="7" width="9.7109375" style="0" customWidth="1"/>
    <col min="8" max="8" width="5.7109375" style="109" customWidth="1"/>
    <col min="9" max="9" width="9.7109375" style="0" customWidth="1"/>
    <col min="10" max="11" width="1.7109375" style="0" customWidth="1"/>
    <col min="12" max="15" width="4.7109375" style="0" customWidth="1"/>
  </cols>
  <sheetData>
    <row r="1" spans="1:10" ht="12.75">
      <c r="A1" s="31"/>
      <c r="B1" s="5"/>
      <c r="C1" s="5"/>
      <c r="D1" s="105"/>
      <c r="E1" s="5"/>
      <c r="F1" s="105"/>
      <c r="G1" s="5"/>
      <c r="H1" s="105"/>
      <c r="I1" s="5"/>
      <c r="J1" s="5"/>
    </row>
    <row r="2" spans="1:10" ht="16.5">
      <c r="A2" s="114" t="s">
        <v>203</v>
      </c>
      <c r="B2" s="12"/>
      <c r="C2" s="12"/>
      <c r="D2" s="12"/>
      <c r="E2" s="6"/>
      <c r="F2" s="12"/>
      <c r="G2" s="12"/>
      <c r="H2" s="12"/>
      <c r="I2" s="12"/>
      <c r="J2" s="6"/>
    </row>
    <row r="3" spans="1:10" ht="15">
      <c r="A3" s="115" t="s">
        <v>213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22"/>
      <c r="B4" s="5"/>
      <c r="C4" s="5"/>
      <c r="D4" s="105"/>
      <c r="E4" s="5"/>
      <c r="F4" s="105"/>
      <c r="G4" s="5"/>
      <c r="H4" s="105"/>
      <c r="I4" s="5"/>
      <c r="J4" s="5"/>
    </row>
    <row r="5" spans="1:10" ht="12.75">
      <c r="A5" s="22"/>
      <c r="B5" s="5"/>
      <c r="D5" s="105"/>
      <c r="E5" s="5"/>
      <c r="F5" s="105"/>
      <c r="G5" s="5"/>
      <c r="H5" s="105"/>
      <c r="I5" s="29" t="s">
        <v>0</v>
      </c>
      <c r="J5" s="5"/>
    </row>
    <row r="6" spans="1:10" ht="12.75">
      <c r="A6" s="22"/>
      <c r="B6" s="5"/>
      <c r="C6" s="5"/>
      <c r="D6" s="105"/>
      <c r="E6" s="5"/>
      <c r="F6" s="105"/>
      <c r="G6" s="5"/>
      <c r="H6" s="105"/>
      <c r="I6" s="5"/>
      <c r="J6" s="5"/>
    </row>
    <row r="7" spans="1:10" ht="12.75">
      <c r="A7" s="22"/>
      <c r="B7" s="5"/>
      <c r="C7" s="106" t="s">
        <v>139</v>
      </c>
      <c r="D7" s="105"/>
      <c r="E7" s="5"/>
      <c r="F7" s="105"/>
      <c r="G7" s="29" t="s">
        <v>140</v>
      </c>
      <c r="H7" s="105"/>
      <c r="I7" s="29" t="s">
        <v>141</v>
      </c>
      <c r="J7" s="5"/>
    </row>
    <row r="8" spans="1:14" ht="12.75">
      <c r="A8" s="22"/>
      <c r="B8" s="5"/>
      <c r="C8" s="30" t="s">
        <v>142</v>
      </c>
      <c r="D8" s="105"/>
      <c r="E8" s="30" t="s">
        <v>143</v>
      </c>
      <c r="F8" s="105"/>
      <c r="G8" s="30" t="s">
        <v>144</v>
      </c>
      <c r="H8" s="105"/>
      <c r="I8" s="30" t="s">
        <v>145</v>
      </c>
      <c r="J8" s="13"/>
      <c r="L8" s="28" t="s">
        <v>1</v>
      </c>
      <c r="M8" s="2"/>
      <c r="N8" s="2"/>
    </row>
    <row r="9" spans="1:10" ht="12.75">
      <c r="A9" s="22"/>
      <c r="B9" s="5"/>
      <c r="C9" s="5"/>
      <c r="D9" s="105"/>
      <c r="E9" s="5"/>
      <c r="F9" s="105"/>
      <c r="G9" s="5"/>
      <c r="H9" s="105"/>
      <c r="I9" s="5"/>
      <c r="J9" s="5"/>
    </row>
    <row r="10" spans="1:15" ht="12.75">
      <c r="A10" s="10" t="s">
        <v>146</v>
      </c>
      <c r="B10" s="10" t="s">
        <v>120</v>
      </c>
      <c r="C10" s="108">
        <v>76631.918</v>
      </c>
      <c r="D10" s="29"/>
      <c r="E10" s="108">
        <v>71359.814</v>
      </c>
      <c r="F10" s="110"/>
      <c r="G10" s="108">
        <v>3178.791</v>
      </c>
      <c r="H10" s="110"/>
      <c r="I10" s="108">
        <v>2093.313</v>
      </c>
      <c r="J10" s="5"/>
      <c r="L10" s="104">
        <f>E10-E11-SUM(E14:E22)</f>
        <v>0</v>
      </c>
      <c r="M10" s="104">
        <f>G10-G11-SUM(G14:G22)</f>
        <v>0</v>
      </c>
      <c r="N10" s="104">
        <f>I10-I11-SUM(I14:I22)</f>
        <v>0</v>
      </c>
      <c r="O10" s="104">
        <f aca="true" t="shared" si="0" ref="O10:O22">C10-I10-G10-E10</f>
        <v>0</v>
      </c>
    </row>
    <row r="11" spans="1:15" ht="12.75">
      <c r="A11" s="22"/>
      <c r="B11" s="10" t="s">
        <v>147</v>
      </c>
      <c r="C11" s="108">
        <v>7897.811</v>
      </c>
      <c r="D11" s="29"/>
      <c r="E11" s="108">
        <v>6954.183</v>
      </c>
      <c r="F11" s="110"/>
      <c r="G11" s="108">
        <v>506.236</v>
      </c>
      <c r="H11" s="110"/>
      <c r="I11" s="108">
        <v>437.392</v>
      </c>
      <c r="J11" s="5"/>
      <c r="L11" s="104">
        <f>E11-E12-E13</f>
        <v>0</v>
      </c>
      <c r="M11" s="104">
        <f>G11-G12-G13</f>
        <v>0</v>
      </c>
      <c r="N11" s="104">
        <f>I11-I12-I13</f>
        <v>0</v>
      </c>
      <c r="O11" s="104">
        <f t="shared" si="0"/>
        <v>0</v>
      </c>
    </row>
    <row r="12" spans="1:15" ht="12.75">
      <c r="A12" s="22"/>
      <c r="B12" s="10" t="s">
        <v>148</v>
      </c>
      <c r="C12" s="108">
        <v>1790.612</v>
      </c>
      <c r="D12" s="29"/>
      <c r="E12" s="108">
        <v>1603.247</v>
      </c>
      <c r="F12" s="110"/>
      <c r="G12" s="108">
        <v>147.238</v>
      </c>
      <c r="H12" s="110"/>
      <c r="I12" s="108">
        <v>40.127</v>
      </c>
      <c r="J12" s="5"/>
      <c r="L12" s="104"/>
      <c r="M12" s="104"/>
      <c r="N12" s="104"/>
      <c r="O12" s="104">
        <f t="shared" si="0"/>
        <v>0</v>
      </c>
    </row>
    <row r="13" spans="1:15" ht="12.75">
      <c r="A13" s="22"/>
      <c r="B13" s="10" t="s">
        <v>149</v>
      </c>
      <c r="C13" s="108">
        <v>6107.199</v>
      </c>
      <c r="D13" s="29"/>
      <c r="E13" s="108">
        <v>5350.936</v>
      </c>
      <c r="F13" s="110"/>
      <c r="G13" s="108">
        <v>358.998</v>
      </c>
      <c r="H13" s="110"/>
      <c r="I13" s="108">
        <v>397.265</v>
      </c>
      <c r="J13" s="5"/>
      <c r="L13" s="104"/>
      <c r="M13" s="104"/>
      <c r="N13" s="104"/>
      <c r="O13" s="104">
        <f t="shared" si="0"/>
        <v>0</v>
      </c>
    </row>
    <row r="14" spans="1:15" ht="12.75">
      <c r="A14" s="22"/>
      <c r="B14" s="10" t="s">
        <v>150</v>
      </c>
      <c r="C14" s="108">
        <v>7394.561</v>
      </c>
      <c r="D14" s="29"/>
      <c r="E14" s="108">
        <v>7140.895</v>
      </c>
      <c r="F14" s="110"/>
      <c r="G14" s="108">
        <v>191.231</v>
      </c>
      <c r="H14" s="110"/>
      <c r="I14" s="108">
        <v>62.435</v>
      </c>
      <c r="J14" s="5"/>
      <c r="L14" s="104"/>
      <c r="M14" s="104"/>
      <c r="N14" s="104"/>
      <c r="O14" s="104">
        <f t="shared" si="0"/>
        <v>0</v>
      </c>
    </row>
    <row r="15" spans="1:15" ht="12.75">
      <c r="A15" s="22"/>
      <c r="B15" s="10" t="s">
        <v>151</v>
      </c>
      <c r="C15" s="108">
        <v>6102.573</v>
      </c>
      <c r="D15" s="29"/>
      <c r="E15" s="108">
        <v>5587.376</v>
      </c>
      <c r="F15" s="110"/>
      <c r="G15" s="108">
        <v>110.701</v>
      </c>
      <c r="H15" s="110"/>
      <c r="I15" s="108">
        <v>404.496</v>
      </c>
      <c r="J15" s="5"/>
      <c r="L15" s="104"/>
      <c r="M15" s="104"/>
      <c r="N15" s="104"/>
      <c r="O15" s="104">
        <f t="shared" si="0"/>
        <v>0</v>
      </c>
    </row>
    <row r="16" spans="1:15" ht="12.75">
      <c r="A16" s="22"/>
      <c r="B16" s="10" t="s">
        <v>152</v>
      </c>
      <c r="C16" s="108">
        <v>6710.61</v>
      </c>
      <c r="D16" s="29"/>
      <c r="E16" s="108">
        <v>6275.74</v>
      </c>
      <c r="F16" s="110"/>
      <c r="G16" s="108">
        <v>148.967</v>
      </c>
      <c r="H16" s="110"/>
      <c r="I16" s="108">
        <v>285.903</v>
      </c>
      <c r="J16" s="5"/>
      <c r="L16" s="104"/>
      <c r="M16" s="104"/>
      <c r="N16" s="104"/>
      <c r="O16" s="104">
        <f t="shared" si="0"/>
        <v>0</v>
      </c>
    </row>
    <row r="17" spans="1:15" ht="12.75" hidden="1">
      <c r="A17" s="22"/>
      <c r="B17" s="10" t="s">
        <v>153</v>
      </c>
      <c r="C17" s="108">
        <v>0</v>
      </c>
      <c r="D17" s="29"/>
      <c r="E17" s="108">
        <v>0</v>
      </c>
      <c r="F17" s="110"/>
      <c r="G17" s="108">
        <v>0</v>
      </c>
      <c r="H17" s="110"/>
      <c r="I17" s="108">
        <v>0</v>
      </c>
      <c r="J17" s="5"/>
      <c r="L17" s="104"/>
      <c r="M17" s="104"/>
      <c r="N17" s="104"/>
      <c r="O17" s="104">
        <f t="shared" si="0"/>
        <v>0</v>
      </c>
    </row>
    <row r="18" spans="1:15" ht="12.75">
      <c r="A18" s="22"/>
      <c r="B18" s="97" t="s">
        <v>154</v>
      </c>
      <c r="C18" s="108">
        <v>16914.098</v>
      </c>
      <c r="D18" s="29"/>
      <c r="E18" s="108">
        <v>16036.724</v>
      </c>
      <c r="F18" s="110"/>
      <c r="G18" s="108">
        <v>747.68</v>
      </c>
      <c r="H18" s="110"/>
      <c r="I18" s="108">
        <v>129.694</v>
      </c>
      <c r="J18" s="5"/>
      <c r="L18" s="104"/>
      <c r="M18" s="104"/>
      <c r="N18" s="104"/>
      <c r="O18" s="104">
        <f t="shared" si="0"/>
        <v>0</v>
      </c>
    </row>
    <row r="19" spans="1:15" ht="12.75">
      <c r="A19" s="22"/>
      <c r="B19" s="97" t="s">
        <v>155</v>
      </c>
      <c r="C19" s="108">
        <v>4839.442</v>
      </c>
      <c r="D19" s="29"/>
      <c r="E19" s="108">
        <v>4776.484</v>
      </c>
      <c r="F19" s="110"/>
      <c r="G19" s="108">
        <v>56.014</v>
      </c>
      <c r="H19" s="110"/>
      <c r="I19" s="108">
        <v>6.944</v>
      </c>
      <c r="J19" s="5"/>
      <c r="L19" s="104"/>
      <c r="M19" s="104"/>
      <c r="N19" s="104"/>
      <c r="O19" s="104">
        <f t="shared" si="0"/>
        <v>0</v>
      </c>
    </row>
    <row r="20" spans="1:15" ht="12.75">
      <c r="A20" s="22"/>
      <c r="B20" s="97" t="s">
        <v>156</v>
      </c>
      <c r="C20" s="108">
        <v>2596.753</v>
      </c>
      <c r="D20" s="29"/>
      <c r="E20" s="108">
        <v>2572.108</v>
      </c>
      <c r="F20" s="110"/>
      <c r="G20" s="108">
        <v>23.703</v>
      </c>
      <c r="H20" s="110"/>
      <c r="I20" s="108">
        <v>0.942</v>
      </c>
      <c r="J20" s="5"/>
      <c r="L20" s="104"/>
      <c r="M20" s="104"/>
      <c r="N20" s="104"/>
      <c r="O20" s="104">
        <f t="shared" si="0"/>
        <v>0</v>
      </c>
    </row>
    <row r="21" spans="1:15" ht="12.75">
      <c r="A21" s="22"/>
      <c r="B21" s="97" t="s">
        <v>157</v>
      </c>
      <c r="C21" s="108">
        <v>6242.746</v>
      </c>
      <c r="D21" s="29"/>
      <c r="E21" s="108">
        <v>5183.819</v>
      </c>
      <c r="F21" s="110"/>
      <c r="G21" s="108">
        <v>579.61</v>
      </c>
      <c r="H21" s="110"/>
      <c r="I21" s="108">
        <v>479.317</v>
      </c>
      <c r="J21" s="5"/>
      <c r="L21" s="104"/>
      <c r="M21" s="104"/>
      <c r="N21" s="104"/>
      <c r="O21" s="104">
        <f t="shared" si="0"/>
        <v>0</v>
      </c>
    </row>
    <row r="22" spans="1:15" ht="12.75">
      <c r="A22" s="22"/>
      <c r="B22" s="97" t="s">
        <v>158</v>
      </c>
      <c r="C22" s="108">
        <v>17933.324</v>
      </c>
      <c r="D22" s="29"/>
      <c r="E22" s="108">
        <v>16832.485</v>
      </c>
      <c r="F22" s="110"/>
      <c r="G22" s="108">
        <v>814.649</v>
      </c>
      <c r="H22" s="110"/>
      <c r="I22" s="108">
        <v>286.19</v>
      </c>
      <c r="J22" s="5"/>
      <c r="L22" s="104"/>
      <c r="M22" s="104"/>
      <c r="N22" s="104"/>
      <c r="O22" s="104">
        <f t="shared" si="0"/>
        <v>0</v>
      </c>
    </row>
    <row r="23" spans="1:15" ht="12.75">
      <c r="A23" s="22"/>
      <c r="B23" s="10"/>
      <c r="C23" s="108"/>
      <c r="D23" s="29"/>
      <c r="E23" s="108"/>
      <c r="F23" s="110"/>
      <c r="G23" s="108"/>
      <c r="H23" s="110"/>
      <c r="I23" s="108"/>
      <c r="J23" s="5"/>
      <c r="L23" s="104"/>
      <c r="M23" s="104"/>
      <c r="N23" s="104"/>
      <c r="O23" s="104"/>
    </row>
    <row r="24" spans="1:15" ht="12.75">
      <c r="A24" s="10" t="s">
        <v>159</v>
      </c>
      <c r="B24" s="10" t="s">
        <v>160</v>
      </c>
      <c r="C24" s="108">
        <v>1676.718</v>
      </c>
      <c r="D24" s="29"/>
      <c r="E24" s="108">
        <v>1644.427</v>
      </c>
      <c r="F24" s="110"/>
      <c r="G24" s="108">
        <v>29.67</v>
      </c>
      <c r="H24" s="110"/>
      <c r="I24" s="108">
        <v>2.621</v>
      </c>
      <c r="J24" s="5"/>
      <c r="L24" s="104">
        <f>E24-E25-E26-E27</f>
        <v>1644.427</v>
      </c>
      <c r="M24" s="104">
        <f>G24-G25-G26-G27</f>
        <v>29.67</v>
      </c>
      <c r="N24" s="104">
        <f>I24-I25-I26-I27</f>
        <v>2.621</v>
      </c>
      <c r="O24" s="104">
        <f>C24-I24-G24-E24</f>
        <v>0</v>
      </c>
    </row>
    <row r="25" spans="1:15" ht="12.75" hidden="1">
      <c r="A25" s="22"/>
      <c r="B25" s="10" t="s">
        <v>161</v>
      </c>
      <c r="C25" s="108">
        <v>0</v>
      </c>
      <c r="D25" s="29"/>
      <c r="E25" s="108">
        <v>0</v>
      </c>
      <c r="F25" s="110"/>
      <c r="G25" s="108">
        <v>0</v>
      </c>
      <c r="H25" s="110"/>
      <c r="I25" s="108">
        <v>0</v>
      </c>
      <c r="J25" s="5"/>
      <c r="L25" s="104"/>
      <c r="M25" s="104"/>
      <c r="N25" s="104"/>
      <c r="O25" s="104">
        <f>C25-I25-G25-E25</f>
        <v>0</v>
      </c>
    </row>
    <row r="26" spans="1:15" ht="12.75" hidden="1">
      <c r="A26" s="22"/>
      <c r="B26" s="10" t="s">
        <v>162</v>
      </c>
      <c r="C26" s="108">
        <v>0</v>
      </c>
      <c r="D26" s="29"/>
      <c r="E26" s="108">
        <v>0</v>
      </c>
      <c r="F26" s="110"/>
      <c r="G26" s="108">
        <v>0</v>
      </c>
      <c r="H26" s="110"/>
      <c r="I26" s="108">
        <v>0</v>
      </c>
      <c r="J26" s="5"/>
      <c r="L26" s="104"/>
      <c r="M26" s="104"/>
      <c r="N26" s="104"/>
      <c r="O26" s="104">
        <f>C26-I26-G26-E26</f>
        <v>0</v>
      </c>
    </row>
    <row r="27" spans="1:15" ht="12.75" hidden="1">
      <c r="A27" s="22"/>
      <c r="B27" s="10" t="s">
        <v>163</v>
      </c>
      <c r="C27" s="108">
        <v>0</v>
      </c>
      <c r="D27" s="29"/>
      <c r="E27" s="108">
        <v>0</v>
      </c>
      <c r="F27" s="110"/>
      <c r="G27" s="108">
        <v>0</v>
      </c>
      <c r="H27" s="110"/>
      <c r="I27" s="108">
        <v>0</v>
      </c>
      <c r="J27" s="5"/>
      <c r="L27" s="104"/>
      <c r="M27" s="104"/>
      <c r="N27" s="104"/>
      <c r="O27" s="104">
        <f>C27-I27-G27-E27</f>
        <v>0</v>
      </c>
    </row>
    <row r="28" spans="1:15" ht="12.75">
      <c r="A28" s="22"/>
      <c r="B28" s="10"/>
      <c r="C28" s="108"/>
      <c r="D28" s="29"/>
      <c r="E28" s="108"/>
      <c r="F28" s="110"/>
      <c r="G28" s="108"/>
      <c r="H28" s="110"/>
      <c r="I28" s="108"/>
      <c r="J28" s="5"/>
      <c r="L28" s="104"/>
      <c r="M28" s="104"/>
      <c r="N28" s="104"/>
      <c r="O28" s="104"/>
    </row>
    <row r="29" spans="1:15" ht="12.75">
      <c r="A29" s="10" t="s">
        <v>164</v>
      </c>
      <c r="B29" s="10" t="s">
        <v>121</v>
      </c>
      <c r="C29" s="108">
        <v>105618.414</v>
      </c>
      <c r="D29" s="29"/>
      <c r="E29" s="108">
        <v>82162.961</v>
      </c>
      <c r="F29" s="110"/>
      <c r="G29" s="108">
        <v>11864.917</v>
      </c>
      <c r="H29" s="110"/>
      <c r="I29" s="108">
        <v>11590.536</v>
      </c>
      <c r="J29" s="5"/>
      <c r="L29" s="104">
        <f>E29-E30-E31-E32</f>
        <v>0</v>
      </c>
      <c r="M29" s="104">
        <f>G29-G30-G31-G32</f>
        <v>0</v>
      </c>
      <c r="N29" s="104">
        <f>I29-I30-I31-I32</f>
        <v>0</v>
      </c>
      <c r="O29" s="104">
        <f>C29-I29-G29-E29</f>
        <v>0</v>
      </c>
    </row>
    <row r="30" spans="1:15" ht="12.75">
      <c r="A30" s="22"/>
      <c r="B30" s="10" t="s">
        <v>165</v>
      </c>
      <c r="C30" s="108">
        <v>23792.743</v>
      </c>
      <c r="D30" s="29"/>
      <c r="E30" s="108">
        <v>22939.787</v>
      </c>
      <c r="F30" s="110"/>
      <c r="G30" s="108">
        <v>503.015</v>
      </c>
      <c r="H30" s="110"/>
      <c r="I30" s="108">
        <v>349.941</v>
      </c>
      <c r="J30" s="5"/>
      <c r="L30" s="104"/>
      <c r="M30" s="104"/>
      <c r="N30" s="104"/>
      <c r="O30" s="104">
        <f>C30-I30-G30-E30</f>
        <v>0</v>
      </c>
    </row>
    <row r="31" spans="1:15" ht="12.75">
      <c r="A31" s="22"/>
      <c r="B31" s="10" t="s">
        <v>166</v>
      </c>
      <c r="C31" s="108">
        <v>25500.621</v>
      </c>
      <c r="D31" s="29"/>
      <c r="E31" s="108">
        <v>10498.965</v>
      </c>
      <c r="F31" s="110"/>
      <c r="G31" s="108">
        <v>8700.127</v>
      </c>
      <c r="H31" s="110"/>
      <c r="I31" s="108">
        <v>6301.529</v>
      </c>
      <c r="J31" s="5"/>
      <c r="L31" s="104"/>
      <c r="M31" s="104"/>
      <c r="N31" s="104"/>
      <c r="O31" s="104">
        <f>C31-I31-G31-E31</f>
        <v>0</v>
      </c>
    </row>
    <row r="32" spans="1:15" ht="12.75">
      <c r="A32" s="22"/>
      <c r="B32" s="10" t="s">
        <v>167</v>
      </c>
      <c r="C32" s="108">
        <v>56325.05</v>
      </c>
      <c r="D32" s="29"/>
      <c r="E32" s="108">
        <v>48724.209</v>
      </c>
      <c r="F32" s="110"/>
      <c r="G32" s="108">
        <v>2661.775</v>
      </c>
      <c r="H32" s="110"/>
      <c r="I32" s="108">
        <v>4939.066</v>
      </c>
      <c r="J32" s="5"/>
      <c r="L32" s="104"/>
      <c r="M32" s="104"/>
      <c r="N32" s="104"/>
      <c r="O32" s="104">
        <f>C32-I32-G32-E32</f>
        <v>0</v>
      </c>
    </row>
    <row r="33" spans="1:15" ht="12.75">
      <c r="A33" s="22"/>
      <c r="B33" s="10"/>
      <c r="C33" s="108"/>
      <c r="D33" s="29"/>
      <c r="E33" s="108"/>
      <c r="F33" s="110"/>
      <c r="G33" s="108"/>
      <c r="H33" s="110"/>
      <c r="I33" s="108"/>
      <c r="J33" s="5"/>
      <c r="L33" s="104"/>
      <c r="M33" s="104"/>
      <c r="N33" s="104"/>
      <c r="O33" s="104"/>
    </row>
    <row r="34" spans="1:15" ht="12.75">
      <c r="A34" s="10" t="s">
        <v>168</v>
      </c>
      <c r="B34" s="10" t="s">
        <v>204</v>
      </c>
      <c r="C34" s="108">
        <v>28525.842</v>
      </c>
      <c r="D34" s="29"/>
      <c r="E34" s="108">
        <v>28450.172</v>
      </c>
      <c r="F34" s="110"/>
      <c r="G34" s="108">
        <v>74.263</v>
      </c>
      <c r="H34" s="110"/>
      <c r="I34" s="108">
        <v>1.407</v>
      </c>
      <c r="J34" s="5"/>
      <c r="L34" s="104"/>
      <c r="M34" s="104"/>
      <c r="N34" s="104"/>
      <c r="O34" s="104">
        <f>C34-I34-G34-E34</f>
        <v>0</v>
      </c>
    </row>
    <row r="35" spans="1:15" ht="12.75">
      <c r="A35" s="10"/>
      <c r="B35" s="10"/>
      <c r="C35" s="108"/>
      <c r="D35" s="29"/>
      <c r="E35" s="108"/>
      <c r="F35" s="110"/>
      <c r="G35" s="108"/>
      <c r="H35" s="110"/>
      <c r="I35" s="108"/>
      <c r="J35" s="5"/>
      <c r="L35" s="104"/>
      <c r="M35" s="104"/>
      <c r="N35" s="104"/>
      <c r="O35" s="104"/>
    </row>
    <row r="36" spans="1:15" ht="12.75">
      <c r="A36" s="10" t="s">
        <v>169</v>
      </c>
      <c r="B36" s="10" t="s">
        <v>170</v>
      </c>
      <c r="C36" s="108"/>
      <c r="D36" s="29"/>
      <c r="E36" s="108"/>
      <c r="F36" s="110"/>
      <c r="G36" s="108"/>
      <c r="H36" s="110"/>
      <c r="I36" s="108"/>
      <c r="J36" s="5"/>
      <c r="L36" s="104"/>
      <c r="M36" s="104"/>
      <c r="N36" s="104"/>
      <c r="O36" s="104"/>
    </row>
    <row r="37" spans="1:15" ht="12.75">
      <c r="A37" s="22"/>
      <c r="B37" s="10" t="s">
        <v>171</v>
      </c>
      <c r="C37" s="108">
        <v>393614.283</v>
      </c>
      <c r="D37" s="29"/>
      <c r="E37" s="108">
        <v>379304.737</v>
      </c>
      <c r="F37" s="110"/>
      <c r="G37" s="108">
        <v>10714.58</v>
      </c>
      <c r="H37" s="110"/>
      <c r="I37" s="108">
        <v>3594.966</v>
      </c>
      <c r="J37" s="5"/>
      <c r="L37" s="104">
        <f>E37-E38-E43</f>
        <v>4.3655745685100555E-11</v>
      </c>
      <c r="M37" s="104">
        <f>G37-G38-G43</f>
        <v>0</v>
      </c>
      <c r="N37" s="104">
        <f>I37-I38-I43</f>
        <v>0</v>
      </c>
      <c r="O37" s="104">
        <f aca="true" t="shared" si="1" ref="O37:O43">C37-I37-G37-E37</f>
        <v>0</v>
      </c>
    </row>
    <row r="38" spans="1:15" ht="12.75">
      <c r="A38" s="22"/>
      <c r="B38" s="10" t="s">
        <v>172</v>
      </c>
      <c r="C38" s="108">
        <v>375658.015</v>
      </c>
      <c r="D38" s="29"/>
      <c r="E38" s="108">
        <v>362156.964</v>
      </c>
      <c r="F38" s="110"/>
      <c r="G38" s="108">
        <v>10276.561</v>
      </c>
      <c r="H38" s="110"/>
      <c r="I38" s="108">
        <v>3224.49</v>
      </c>
      <c r="J38" s="5"/>
      <c r="L38" s="104">
        <f>E38-SUM(E39:E42)</f>
        <v>0</v>
      </c>
      <c r="M38" s="104">
        <f>G38-SUM(G39:G42)</f>
        <v>0</v>
      </c>
      <c r="N38" s="104">
        <f>I38-SUM(I39:I42)</f>
        <v>0</v>
      </c>
      <c r="O38" s="104">
        <f t="shared" si="1"/>
        <v>0</v>
      </c>
    </row>
    <row r="39" spans="1:15" ht="12.75">
      <c r="A39" s="22"/>
      <c r="B39" s="10" t="s">
        <v>173</v>
      </c>
      <c r="C39" s="108">
        <v>7125.01</v>
      </c>
      <c r="D39" s="29"/>
      <c r="E39" s="108">
        <v>6919.621</v>
      </c>
      <c r="F39" s="110"/>
      <c r="G39" s="108">
        <v>186.404</v>
      </c>
      <c r="H39" s="110"/>
      <c r="I39" s="108">
        <v>18.985</v>
      </c>
      <c r="J39" s="5"/>
      <c r="L39" s="104"/>
      <c r="M39" s="104"/>
      <c r="N39" s="104"/>
      <c r="O39" s="104">
        <f t="shared" si="1"/>
        <v>0</v>
      </c>
    </row>
    <row r="40" spans="1:15" ht="12.75">
      <c r="A40" s="22"/>
      <c r="B40" s="10" t="s">
        <v>174</v>
      </c>
      <c r="C40" s="108">
        <v>177813.509</v>
      </c>
      <c r="D40" s="29"/>
      <c r="E40" s="108">
        <v>167801.038</v>
      </c>
      <c r="F40" s="110"/>
      <c r="G40" s="108">
        <v>7045.957</v>
      </c>
      <c r="H40" s="110"/>
      <c r="I40" s="108">
        <v>2966.514</v>
      </c>
      <c r="J40" s="5"/>
      <c r="L40" s="104"/>
      <c r="M40" s="104"/>
      <c r="N40" s="104"/>
      <c r="O40" s="104">
        <f t="shared" si="1"/>
        <v>0</v>
      </c>
    </row>
    <row r="41" spans="1:15" ht="12.75">
      <c r="A41" s="22"/>
      <c r="B41" s="10" t="s">
        <v>175</v>
      </c>
      <c r="C41" s="108">
        <v>101320.164</v>
      </c>
      <c r="D41" s="29"/>
      <c r="E41" s="108">
        <v>99169.339</v>
      </c>
      <c r="F41" s="110"/>
      <c r="G41" s="108">
        <v>1957.16</v>
      </c>
      <c r="H41" s="110"/>
      <c r="I41" s="108">
        <v>193.665</v>
      </c>
      <c r="J41" s="5"/>
      <c r="L41" s="104"/>
      <c r="M41" s="104"/>
      <c r="N41" s="104"/>
      <c r="O41" s="104">
        <f t="shared" si="1"/>
        <v>0</v>
      </c>
    </row>
    <row r="42" spans="1:15" ht="12.75">
      <c r="A42" s="22"/>
      <c r="B42" s="10" t="s">
        <v>176</v>
      </c>
      <c r="C42" s="108">
        <v>89399.332</v>
      </c>
      <c r="D42" s="29"/>
      <c r="E42" s="108">
        <v>88266.966</v>
      </c>
      <c r="F42" s="110"/>
      <c r="G42" s="108">
        <v>1087.04</v>
      </c>
      <c r="H42" s="110"/>
      <c r="I42" s="108">
        <v>45.326</v>
      </c>
      <c r="J42" s="5"/>
      <c r="L42" s="104"/>
      <c r="M42" s="104"/>
      <c r="N42" s="104"/>
      <c r="O42" s="104">
        <f t="shared" si="1"/>
        <v>0</v>
      </c>
    </row>
    <row r="43" spans="1:15" ht="12.75">
      <c r="A43" s="22"/>
      <c r="B43" s="10" t="s">
        <v>177</v>
      </c>
      <c r="C43" s="108">
        <v>17956.268</v>
      </c>
      <c r="D43" s="29"/>
      <c r="E43" s="108">
        <v>17147.773</v>
      </c>
      <c r="F43" s="110"/>
      <c r="G43" s="108">
        <v>438.019</v>
      </c>
      <c r="H43" s="110"/>
      <c r="I43" s="108">
        <v>370.476</v>
      </c>
      <c r="J43" s="5"/>
      <c r="L43" s="104"/>
      <c r="M43" s="104"/>
      <c r="N43" s="104"/>
      <c r="O43" s="104">
        <f t="shared" si="1"/>
        <v>0</v>
      </c>
    </row>
    <row r="44" spans="1:15" ht="12.75">
      <c r="A44" s="22"/>
      <c r="B44" s="10"/>
      <c r="C44" s="108"/>
      <c r="D44" s="29"/>
      <c r="E44" s="108"/>
      <c r="F44" s="110"/>
      <c r="G44" s="108"/>
      <c r="H44" s="110"/>
      <c r="I44" s="108"/>
      <c r="J44" s="5"/>
      <c r="L44" s="104"/>
      <c r="M44" s="104"/>
      <c r="N44" s="104"/>
      <c r="O44" s="104"/>
    </row>
    <row r="45" spans="1:15" ht="12.75">
      <c r="A45" s="10" t="s">
        <v>178</v>
      </c>
      <c r="B45" s="10" t="s">
        <v>124</v>
      </c>
      <c r="C45" s="108">
        <v>135319.225</v>
      </c>
      <c r="D45" s="29"/>
      <c r="E45" s="108">
        <v>133131.381</v>
      </c>
      <c r="F45" s="110"/>
      <c r="G45" s="108">
        <v>1462.955</v>
      </c>
      <c r="H45" s="110"/>
      <c r="I45" s="108">
        <v>724.889</v>
      </c>
      <c r="J45" s="5"/>
      <c r="L45" s="104"/>
      <c r="M45" s="104"/>
      <c r="N45" s="104"/>
      <c r="O45" s="104">
        <f>C45-I45-G45-E45</f>
        <v>0</v>
      </c>
    </row>
    <row r="46" spans="1:15" ht="12.75">
      <c r="A46" s="10"/>
      <c r="B46" s="10"/>
      <c r="C46" s="108"/>
      <c r="D46" s="29"/>
      <c r="E46" s="108"/>
      <c r="F46" s="110"/>
      <c r="G46" s="108"/>
      <c r="H46" s="110"/>
      <c r="I46" s="108"/>
      <c r="J46" s="5"/>
      <c r="L46" s="104"/>
      <c r="M46" s="104"/>
      <c r="N46" s="104"/>
      <c r="O46" s="104"/>
    </row>
    <row r="47" spans="1:15" ht="12.75">
      <c r="A47" s="10" t="s">
        <v>179</v>
      </c>
      <c r="B47" s="10" t="s">
        <v>180</v>
      </c>
      <c r="C47" s="108">
        <v>57.685</v>
      </c>
      <c r="D47" s="29"/>
      <c r="E47" s="108">
        <v>55.044</v>
      </c>
      <c r="F47" s="110"/>
      <c r="G47" s="108">
        <v>0</v>
      </c>
      <c r="H47" s="110"/>
      <c r="I47" s="108">
        <v>2.641</v>
      </c>
      <c r="J47" s="5"/>
      <c r="L47" s="104"/>
      <c r="M47" s="104"/>
      <c r="N47" s="104"/>
      <c r="O47" s="104">
        <f>C47-I47-G47-E47</f>
        <v>0</v>
      </c>
    </row>
    <row r="48" spans="1:15" ht="12.75">
      <c r="A48" s="10"/>
      <c r="B48" s="10"/>
      <c r="C48" s="108"/>
      <c r="D48" s="29"/>
      <c r="E48" s="108"/>
      <c r="F48" s="110"/>
      <c r="G48" s="108"/>
      <c r="H48" s="110"/>
      <c r="I48" s="108"/>
      <c r="J48" s="5"/>
      <c r="L48" s="104"/>
      <c r="M48" s="104"/>
      <c r="N48" s="104"/>
      <c r="O48" s="104"/>
    </row>
    <row r="49" spans="1:15" ht="12.75">
      <c r="A49" s="10" t="s">
        <v>181</v>
      </c>
      <c r="B49" s="5"/>
      <c r="C49" s="108">
        <v>1071814.707</v>
      </c>
      <c r="D49" s="105"/>
      <c r="E49" s="108">
        <v>962694.732</v>
      </c>
      <c r="F49" s="110"/>
      <c r="G49" s="108">
        <v>83491.384</v>
      </c>
      <c r="H49" s="110"/>
      <c r="I49" s="108">
        <v>25628.591</v>
      </c>
      <c r="J49" s="5"/>
      <c r="L49" s="104">
        <f>E49-E50-E51-E56-E57-E65</f>
        <v>0</v>
      </c>
      <c r="M49" s="104">
        <f>G49-G50-G51-G56-G57-G65</f>
        <v>0</v>
      </c>
      <c r="N49" s="104">
        <f>I49-I50-I51-I56-I57-I65</f>
        <v>2.8421709430404007E-12</v>
      </c>
      <c r="O49" s="104">
        <f aca="true" t="shared" si="2" ref="O49:O58">C49-I49-G49-E49</f>
        <v>0</v>
      </c>
    </row>
    <row r="50" spans="1:15" ht="12.75">
      <c r="A50" s="22"/>
      <c r="B50" s="10" t="s">
        <v>182</v>
      </c>
      <c r="C50" s="108">
        <v>35824.22</v>
      </c>
      <c r="D50" s="29"/>
      <c r="E50" s="108">
        <v>35275.447</v>
      </c>
      <c r="F50" s="110"/>
      <c r="G50" s="108">
        <v>356.848</v>
      </c>
      <c r="H50" s="110"/>
      <c r="I50" s="108">
        <v>191.925</v>
      </c>
      <c r="J50" s="5"/>
      <c r="L50" s="104">
        <f>E51-SUM(E52:E55)</f>
        <v>0</v>
      </c>
      <c r="M50" s="104">
        <f>G51-SUM(G52:G55)</f>
        <v>0</v>
      </c>
      <c r="N50" s="104">
        <f>I51-SUM(I52:I55)</f>
        <v>0</v>
      </c>
      <c r="O50" s="104">
        <f t="shared" si="2"/>
        <v>0</v>
      </c>
    </row>
    <row r="51" spans="1:15" ht="12.75">
      <c r="A51" s="22"/>
      <c r="B51" s="10" t="s">
        <v>183</v>
      </c>
      <c r="C51" s="108">
        <v>174140.913</v>
      </c>
      <c r="D51" s="29"/>
      <c r="E51" s="108">
        <v>171738.165</v>
      </c>
      <c r="F51" s="110"/>
      <c r="G51" s="108">
        <v>2182.952</v>
      </c>
      <c r="H51" s="110"/>
      <c r="I51" s="108">
        <v>219.796</v>
      </c>
      <c r="J51" s="5"/>
      <c r="L51" s="104"/>
      <c r="M51" s="104"/>
      <c r="N51" s="104"/>
      <c r="O51" s="104">
        <f t="shared" si="2"/>
        <v>0</v>
      </c>
    </row>
    <row r="52" spans="1:15" ht="12.75">
      <c r="A52" s="22"/>
      <c r="B52" s="10" t="s">
        <v>184</v>
      </c>
      <c r="C52" s="108">
        <v>64806.206</v>
      </c>
      <c r="D52" s="29"/>
      <c r="E52" s="108">
        <v>63106.571</v>
      </c>
      <c r="F52" s="110"/>
      <c r="G52" s="108">
        <v>1558.402</v>
      </c>
      <c r="H52" s="110"/>
      <c r="I52" s="108">
        <v>141.233</v>
      </c>
      <c r="J52" s="5"/>
      <c r="L52" s="104"/>
      <c r="M52" s="104"/>
      <c r="N52" s="104"/>
      <c r="O52" s="104">
        <f t="shared" si="2"/>
        <v>0</v>
      </c>
    </row>
    <row r="53" spans="1:15" ht="12.75">
      <c r="A53" s="22"/>
      <c r="B53" s="10" t="s">
        <v>185</v>
      </c>
      <c r="C53" s="108">
        <v>1788.883</v>
      </c>
      <c r="D53" s="29"/>
      <c r="E53" s="108">
        <v>1784.91</v>
      </c>
      <c r="F53" s="110"/>
      <c r="G53" s="108">
        <v>2.443</v>
      </c>
      <c r="H53" s="110"/>
      <c r="I53" s="108">
        <v>1.53</v>
      </c>
      <c r="J53" s="5"/>
      <c r="L53" s="104"/>
      <c r="M53" s="104"/>
      <c r="N53" s="104"/>
      <c r="O53" s="104">
        <f t="shared" si="2"/>
        <v>0</v>
      </c>
    </row>
    <row r="54" spans="1:15" ht="12.75">
      <c r="A54" s="22"/>
      <c r="B54" s="10" t="s">
        <v>186</v>
      </c>
      <c r="C54" s="108">
        <v>85.803</v>
      </c>
      <c r="D54" s="29"/>
      <c r="E54" s="108">
        <v>85.457</v>
      </c>
      <c r="F54" s="110"/>
      <c r="G54" s="108">
        <v>0</v>
      </c>
      <c r="H54" s="110"/>
      <c r="I54" s="108">
        <v>0.346</v>
      </c>
      <c r="J54" s="5"/>
      <c r="L54" s="104"/>
      <c r="M54" s="104"/>
      <c r="N54" s="104"/>
      <c r="O54" s="104">
        <f t="shared" si="2"/>
        <v>0</v>
      </c>
    </row>
    <row r="55" spans="1:15" ht="12.75">
      <c r="A55" s="22"/>
      <c r="B55" s="10" t="s">
        <v>187</v>
      </c>
      <c r="C55" s="108">
        <v>107460.021</v>
      </c>
      <c r="D55" s="29"/>
      <c r="E55" s="108">
        <v>106761.227</v>
      </c>
      <c r="F55" s="110"/>
      <c r="G55" s="108">
        <v>622.107</v>
      </c>
      <c r="H55" s="110"/>
      <c r="I55" s="108">
        <v>76.687</v>
      </c>
      <c r="J55" s="5"/>
      <c r="L55" s="104"/>
      <c r="M55" s="104"/>
      <c r="N55" s="104"/>
      <c r="O55" s="104">
        <f t="shared" si="2"/>
        <v>0</v>
      </c>
    </row>
    <row r="56" spans="1:15" ht="12.75">
      <c r="A56" s="22"/>
      <c r="B56" s="10" t="s">
        <v>188</v>
      </c>
      <c r="C56" s="108">
        <v>6443.659</v>
      </c>
      <c r="D56" s="29"/>
      <c r="E56" s="108">
        <v>6386.345</v>
      </c>
      <c r="F56" s="110"/>
      <c r="G56" s="108">
        <v>44.666</v>
      </c>
      <c r="H56" s="110"/>
      <c r="I56" s="108">
        <v>12.648</v>
      </c>
      <c r="J56" s="5"/>
      <c r="L56" s="104"/>
      <c r="M56" s="104"/>
      <c r="N56" s="104"/>
      <c r="O56" s="104">
        <f t="shared" si="2"/>
        <v>0</v>
      </c>
    </row>
    <row r="57" spans="1:15" ht="12.75">
      <c r="A57" s="22"/>
      <c r="B57" s="10" t="s">
        <v>189</v>
      </c>
      <c r="C57" s="108">
        <v>760172.343</v>
      </c>
      <c r="D57" s="29"/>
      <c r="E57" s="108">
        <v>656215.223</v>
      </c>
      <c r="F57" s="110"/>
      <c r="G57" s="108">
        <v>79398.501</v>
      </c>
      <c r="H57" s="110"/>
      <c r="I57" s="108">
        <v>24558.619</v>
      </c>
      <c r="J57" s="5"/>
      <c r="L57" s="104">
        <f>E57-SUM(E58:E64)</f>
        <v>0</v>
      </c>
      <c r="M57" s="104">
        <f>G57-SUM(G58:G64)</f>
        <v>0</v>
      </c>
      <c r="N57" s="104">
        <f>I57-SUM(I58:I64)</f>
        <v>0</v>
      </c>
      <c r="O57" s="104">
        <f t="shared" si="2"/>
        <v>0</v>
      </c>
    </row>
    <row r="58" spans="1:15" ht="12.75">
      <c r="A58" s="22"/>
      <c r="B58" s="10" t="s">
        <v>208</v>
      </c>
      <c r="C58" s="108">
        <v>84732.573</v>
      </c>
      <c r="D58" s="29"/>
      <c r="E58" s="108">
        <v>51064.731</v>
      </c>
      <c r="F58" s="110"/>
      <c r="G58" s="108">
        <v>33169.904</v>
      </c>
      <c r="H58" s="110"/>
      <c r="I58" s="108">
        <v>497.938</v>
      </c>
      <c r="J58" s="5"/>
      <c r="L58" s="104"/>
      <c r="M58" s="104"/>
      <c r="N58" s="104"/>
      <c r="O58" s="104">
        <f t="shared" si="2"/>
        <v>0</v>
      </c>
    </row>
    <row r="59" spans="1:15" ht="12.75">
      <c r="A59" s="22"/>
      <c r="B59" s="10" t="s">
        <v>209</v>
      </c>
      <c r="C59" s="108"/>
      <c r="D59" s="29"/>
      <c r="E59" s="108"/>
      <c r="F59" s="110"/>
      <c r="G59" s="108"/>
      <c r="H59" s="110"/>
      <c r="I59" s="108"/>
      <c r="J59" s="5"/>
      <c r="L59" s="104"/>
      <c r="M59" s="104"/>
      <c r="N59" s="104"/>
      <c r="O59" s="104"/>
    </row>
    <row r="60" spans="1:15" ht="12.75">
      <c r="A60" s="22"/>
      <c r="B60" s="10" t="s">
        <v>210</v>
      </c>
      <c r="C60" s="108"/>
      <c r="D60" s="29"/>
      <c r="E60" s="108"/>
      <c r="F60" s="110"/>
      <c r="G60" s="108"/>
      <c r="H60" s="110"/>
      <c r="I60" s="108"/>
      <c r="J60" s="5"/>
      <c r="L60" s="104"/>
      <c r="M60" s="104"/>
      <c r="N60" s="104"/>
      <c r="O60" s="104"/>
    </row>
    <row r="61" spans="1:15" ht="12.75">
      <c r="A61" s="22"/>
      <c r="B61" s="10" t="s">
        <v>190</v>
      </c>
      <c r="C61" s="108">
        <v>533181.055</v>
      </c>
      <c r="D61" s="29"/>
      <c r="E61" s="108">
        <v>485151.116</v>
      </c>
      <c r="F61" s="110"/>
      <c r="G61" s="108">
        <v>29225.555</v>
      </c>
      <c r="H61" s="110"/>
      <c r="I61" s="108">
        <v>18804.384</v>
      </c>
      <c r="J61" s="5"/>
      <c r="L61" s="104"/>
      <c r="M61" s="104"/>
      <c r="N61" s="104"/>
      <c r="O61" s="104">
        <f>C61-I61-G61-E61</f>
        <v>0</v>
      </c>
    </row>
    <row r="62" spans="1:15" ht="12.75">
      <c r="A62" s="22"/>
      <c r="B62" s="97" t="s">
        <v>191</v>
      </c>
      <c r="C62" s="108">
        <v>42029.144</v>
      </c>
      <c r="D62" s="106" t="s">
        <v>5</v>
      </c>
      <c r="E62" s="108"/>
      <c r="F62" s="110" t="s">
        <v>5</v>
      </c>
      <c r="G62" s="108"/>
      <c r="H62" s="110" t="s">
        <v>5</v>
      </c>
      <c r="I62" s="108"/>
      <c r="J62" s="5"/>
      <c r="L62" s="104"/>
      <c r="M62" s="104"/>
      <c r="N62" s="104"/>
      <c r="O62" s="104"/>
    </row>
    <row r="63" spans="1:15" ht="12.75">
      <c r="A63" s="22"/>
      <c r="B63" s="97" t="s">
        <v>192</v>
      </c>
      <c r="C63" s="108">
        <v>17186.672</v>
      </c>
      <c r="D63" s="106" t="s">
        <v>5</v>
      </c>
      <c r="E63" s="108">
        <v>119999.376</v>
      </c>
      <c r="F63" s="110" t="s">
        <v>5</v>
      </c>
      <c r="G63" s="108">
        <v>17003.042</v>
      </c>
      <c r="H63" s="110" t="s">
        <v>5</v>
      </c>
      <c r="I63" s="108">
        <v>5256.297</v>
      </c>
      <c r="J63" s="5"/>
      <c r="L63" s="104"/>
      <c r="M63" s="104"/>
      <c r="N63" s="104"/>
      <c r="O63" s="104">
        <f>C62+C63+C64-E63-G63-I63</f>
        <v>-8.185452315956354E-12</v>
      </c>
    </row>
    <row r="64" spans="1:15" ht="12.75">
      <c r="A64" s="22"/>
      <c r="B64" s="97" t="s">
        <v>193</v>
      </c>
      <c r="C64" s="108">
        <v>83042.899</v>
      </c>
      <c r="D64" s="106" t="s">
        <v>5</v>
      </c>
      <c r="E64" s="108"/>
      <c r="F64" s="110" t="s">
        <v>5</v>
      </c>
      <c r="G64" s="108"/>
      <c r="H64" s="110" t="s">
        <v>5</v>
      </c>
      <c r="I64" s="108"/>
      <c r="J64" s="5"/>
      <c r="L64" s="104"/>
      <c r="M64" s="104"/>
      <c r="N64" s="104"/>
      <c r="O64" s="104"/>
    </row>
    <row r="65" spans="1:15" ht="12.75">
      <c r="A65" s="22"/>
      <c r="B65" s="10" t="s">
        <v>194</v>
      </c>
      <c r="C65" s="108">
        <v>95233.572</v>
      </c>
      <c r="D65" s="29"/>
      <c r="E65" s="108">
        <v>93079.552</v>
      </c>
      <c r="F65" s="110"/>
      <c r="G65" s="108">
        <v>1508.417</v>
      </c>
      <c r="H65" s="110"/>
      <c r="I65" s="108">
        <v>645.603</v>
      </c>
      <c r="J65" s="5"/>
      <c r="L65" s="104"/>
      <c r="M65" s="104"/>
      <c r="N65" s="104"/>
      <c r="O65" s="104">
        <f>C65-I65-G65-E65</f>
        <v>0</v>
      </c>
    </row>
    <row r="66" spans="1:15" ht="12.75">
      <c r="A66" s="22"/>
      <c r="B66" s="10"/>
      <c r="C66" s="108"/>
      <c r="D66" s="29"/>
      <c r="E66" s="108"/>
      <c r="F66" s="110"/>
      <c r="G66" s="108"/>
      <c r="H66" s="110"/>
      <c r="I66" s="108"/>
      <c r="J66" s="5"/>
      <c r="L66" s="104"/>
      <c r="M66" s="104"/>
      <c r="N66" s="104"/>
      <c r="O66" s="104"/>
    </row>
    <row r="67" spans="1:15" ht="12.75">
      <c r="A67" s="10" t="s">
        <v>195</v>
      </c>
      <c r="B67" s="10" t="s">
        <v>196</v>
      </c>
      <c r="C67" s="108">
        <v>1813258.792</v>
      </c>
      <c r="D67" s="29"/>
      <c r="E67" s="108">
        <v>1658803.268</v>
      </c>
      <c r="F67" s="110"/>
      <c r="G67" s="108">
        <v>110816.56</v>
      </c>
      <c r="H67" s="110"/>
      <c r="I67" s="108">
        <v>43638.964</v>
      </c>
      <c r="J67" s="5"/>
      <c r="L67" s="104">
        <f>E67-E10-E24-E29-E34-E37-E45-E47-E49</f>
        <v>0</v>
      </c>
      <c r="M67" s="104">
        <f>G67-G10-G24-G29-G34-G37-G45-G47-G49</f>
        <v>0</v>
      </c>
      <c r="N67" s="104">
        <f>I67-I10-I24-I29-I34-I37-I45-I47-I49</f>
        <v>0</v>
      </c>
      <c r="O67" s="104">
        <f>C67-I67-G67-E67</f>
        <v>0</v>
      </c>
    </row>
    <row r="68" spans="1:15" ht="12.75">
      <c r="A68" s="10"/>
      <c r="B68" s="10"/>
      <c r="C68" s="108"/>
      <c r="D68" s="29"/>
      <c r="E68" s="108"/>
      <c r="F68" s="110"/>
      <c r="G68" s="108"/>
      <c r="H68" s="110"/>
      <c r="I68" s="108"/>
      <c r="J68" s="5"/>
      <c r="L68" s="104"/>
      <c r="M68" s="104"/>
      <c r="N68" s="104"/>
      <c r="O68" s="104"/>
    </row>
    <row r="69" spans="1:10" ht="12.75">
      <c r="A69" s="22"/>
      <c r="B69" s="5"/>
      <c r="C69" s="8"/>
      <c r="D69" s="105"/>
      <c r="E69" s="8"/>
      <c r="F69" s="105"/>
      <c r="G69" s="8"/>
      <c r="H69" s="105"/>
      <c r="I69" s="8"/>
      <c r="J69" s="5"/>
    </row>
    <row r="70" spans="1:10" ht="12.75">
      <c r="A70" s="22"/>
      <c r="B70" s="5"/>
      <c r="C70" s="8"/>
      <c r="D70" s="105"/>
      <c r="E70" s="5"/>
      <c r="F70" s="105"/>
      <c r="G70" s="103"/>
      <c r="H70" s="105"/>
      <c r="I70" s="8"/>
      <c r="J70" s="8"/>
    </row>
    <row r="71" spans="1:10" ht="12.75">
      <c r="A71" s="10" t="s">
        <v>197</v>
      </c>
      <c r="B71" s="5"/>
      <c r="C71" s="5"/>
      <c r="D71" s="105"/>
      <c r="E71" s="5"/>
      <c r="F71" s="105"/>
      <c r="G71" s="5"/>
      <c r="H71" s="105"/>
      <c r="I71" s="5"/>
      <c r="J71" s="5"/>
    </row>
    <row r="72" spans="1:10" ht="12.75">
      <c r="A72" s="107" t="s">
        <v>198</v>
      </c>
      <c r="B72" s="5"/>
      <c r="C72" s="5"/>
      <c r="D72" s="105"/>
      <c r="E72" s="5"/>
      <c r="F72" s="105"/>
      <c r="G72" s="5"/>
      <c r="H72" s="105"/>
      <c r="I72" s="5"/>
      <c r="J72" s="5"/>
    </row>
    <row r="73" spans="1:10" ht="12.75">
      <c r="A73" s="107"/>
      <c r="B73" s="5"/>
      <c r="C73" s="5"/>
      <c r="D73" s="105"/>
      <c r="E73" s="5"/>
      <c r="F73" s="105"/>
      <c r="G73" s="5"/>
      <c r="H73" s="105"/>
      <c r="I73" s="5"/>
      <c r="J73" s="5"/>
    </row>
    <row r="74" spans="1:10" ht="12.75">
      <c r="A74" s="10"/>
      <c r="B74" s="5"/>
      <c r="C74" s="5"/>
      <c r="D74" s="105"/>
      <c r="E74" s="5"/>
      <c r="F74" s="105"/>
      <c r="G74" s="5"/>
      <c r="H74" s="105"/>
      <c r="I74" s="5"/>
      <c r="J74" s="5"/>
    </row>
    <row r="75" spans="1:10" ht="12.75">
      <c r="A75" s="10" t="s">
        <v>44</v>
      </c>
      <c r="B75" s="5"/>
      <c r="C75" s="8"/>
      <c r="D75" s="105"/>
      <c r="E75" s="5"/>
      <c r="F75" s="105"/>
      <c r="G75" s="5"/>
      <c r="H75" s="105"/>
      <c r="I75" s="8"/>
      <c r="J75" s="8"/>
    </row>
    <row r="77" ht="12.75">
      <c r="A7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2000-07-31T08:19:23Z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