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" yWindow="-14" windowWidth="6394" windowHeight="11736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52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<sst xmlns="http://schemas.openxmlformats.org/spreadsheetml/2006/main" count="294" uniqueCount="57">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</sst>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78" fontId="0" fillId="0" borderId="0" xfId="0" applyNumberFormat="1" applyFill="1" applyAlignment="1">
      <alignment horizontal="right"/>
    </xf>
    <xf numFmtId="181" fontId="1" fillId="0" borderId="0" xfId="1" applyNumberFormat="1" applyFont="1" applyFill="1" applyAlignment="1" applyProtection="1">
      <alignment horizontal="right"/>
    </xf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C4" sqref="C4"/>
    </sheetView>
  </sheetViews>
  <sheetFormatPr defaultRowHeight="15.85" x14ac:dyDescent="0.25"/>
  <cols>
    <col min="1" max="1" width="5" customWidth="1"/>
    <col min="2" max="2" width="25.21875" customWidth="1"/>
    <col min="3" max="4" width="13.6640625" customWidth="1"/>
    <col min="5" max="5" width="1.6640625" customWidth="1"/>
    <col min="6" max="6" width="6.44140625" customWidth="1"/>
    <col min="7" max="7" width="1.6640625" customWidth="1"/>
    <col min="8" max="8" width="13.6640625" customWidth="1"/>
    <col min="9" max="9" width="1.6640625" customWidth="1"/>
    <col min="10" max="10" width="6.77734375" customWidth="1"/>
    <col min="11" max="11" width="1.6640625" customWidth="1"/>
    <col min="12" max="12" width="13.6640625" customWidth="1"/>
    <col min="13" max="13" width="1.6640625" customWidth="1"/>
    <col min="14" max="14" width="6.21875" customWidth="1"/>
    <col min="15" max="15" width="1.77734375" customWidth="1"/>
    <col min="17" max="17" width="11.88671875" bestFit="1" customWidth="1"/>
  </cols>
  <sheetData>
    <row r="1" spans="2:17" ht="23.95" customHeight="1" x14ac:dyDescent="0.3">
      <c r="B1" s="52" t="str">
        <f>"附表1.1："&amp;TEXT(C4,"yyyy年m月")&amp;"香港貨幣統計數字"</f>
        <v>附表1.1：2017年10月香港貨幣統計數字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43009</v>
      </c>
      <c r="D4" s="27" t="str">
        <f>"( 與"&amp;TEXT(C4,"yyyy年m月")&amp;"比較之變動百分率 )"</f>
        <v>( 與2017年10月比較之變動百分率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42984</v>
      </c>
      <c r="E5" s="8"/>
      <c r="F5" s="9"/>
      <c r="G5" s="9"/>
      <c r="H5" s="51">
        <f>C4-89</f>
        <v>42920</v>
      </c>
      <c r="I5" s="8"/>
      <c r="J5" s="21"/>
      <c r="K5" s="21"/>
      <c r="L5" s="51">
        <f>C4-365</f>
        <v>42644</v>
      </c>
      <c r="M5" s="8"/>
      <c r="N5" s="10"/>
    </row>
    <row r="6" spans="2:17" ht="13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3" customHeight="1" x14ac:dyDescent="0.25">
      <c r="B7" s="6" t="s">
        <v>17</v>
      </c>
      <c r="C7" s="19">
        <v>2156977.943</v>
      </c>
      <c r="D7" s="19">
        <v>1607223.273</v>
      </c>
      <c r="E7" s="23" t="s">
        <v>0</v>
      </c>
      <c r="F7" s="25">
        <f>(C7/D7-1)*100</f>
        <v>34.205245732526166</v>
      </c>
      <c r="G7" s="22" t="s">
        <v>1</v>
      </c>
      <c r="H7" s="19">
        <v>1605551.72</v>
      </c>
      <c r="I7" s="19" t="s">
        <v>0</v>
      </c>
      <c r="J7" s="25">
        <f>($C7/H7-1)*100</f>
        <v>34.344967909224366</v>
      </c>
      <c r="K7" s="22" t="s">
        <v>1</v>
      </c>
      <c r="L7" s="19">
        <v>1437974.135</v>
      </c>
      <c r="M7" s="19" t="s">
        <v>0</v>
      </c>
      <c r="N7" s="25">
        <f>($C7/L7-1)*100</f>
        <v>50.00116417253917</v>
      </c>
      <c r="O7" s="22" t="s">
        <v>1</v>
      </c>
    </row>
    <row r="8" spans="2:17" ht="13" customHeight="1" x14ac:dyDescent="0.25">
      <c r="B8" s="5" t="s">
        <v>18</v>
      </c>
      <c r="C8" s="19">
        <v>840278.946</v>
      </c>
      <c r="D8" s="19">
        <v>786243.77800000005</v>
      </c>
      <c r="E8" s="19" t="s">
        <v>0</v>
      </c>
      <c r="F8" s="25">
        <f t="shared" ref="F8:F18" si="0">(C8/D8-1)*100</f>
        <v>6.8725717788764351</v>
      </c>
      <c r="G8" s="22" t="s">
        <v>1</v>
      </c>
      <c r="H8" s="19">
        <v>800480.55599999998</v>
      </c>
      <c r="I8" s="19" t="s">
        <v>0</v>
      </c>
      <c r="J8" s="25">
        <f t="shared" ref="J8:J18" si="1">($C8/H8-1)*100</f>
        <v>4.9718122072661686</v>
      </c>
      <c r="K8" s="22" t="s">
        <v>1</v>
      </c>
      <c r="L8" s="19">
        <v>782517.47600000002</v>
      </c>
      <c r="M8" s="19" t="s">
        <v>0</v>
      </c>
      <c r="N8" s="25">
        <f t="shared" ref="N8:N18" si="2">($C8/L8-1)*100</f>
        <v>7.3814926530791025</v>
      </c>
      <c r="O8" s="22" t="s">
        <v>1</v>
      </c>
    </row>
    <row r="9" spans="2:17" ht="13" customHeight="1" x14ac:dyDescent="0.25">
      <c r="B9" s="5" t="s">
        <v>19</v>
      </c>
      <c r="C9" s="19">
        <v>2997256.889</v>
      </c>
      <c r="D9" s="19">
        <v>2393467.051</v>
      </c>
      <c r="E9" s="19" t="s">
        <v>0</v>
      </c>
      <c r="F9" s="25">
        <f t="shared" si="0"/>
        <v>25.226578228755404</v>
      </c>
      <c r="G9" s="22" t="s">
        <v>1</v>
      </c>
      <c r="H9" s="19">
        <v>2406032.2760000001</v>
      </c>
      <c r="I9" s="19" t="s">
        <v>0</v>
      </c>
      <c r="J9" s="25">
        <f t="shared" si="1"/>
        <v>24.572596922220157</v>
      </c>
      <c r="K9" s="22" t="s">
        <v>1</v>
      </c>
      <c r="L9" s="19">
        <v>2220491.611</v>
      </c>
      <c r="M9" s="19" t="s">
        <v>0</v>
      </c>
      <c r="N9" s="25">
        <f t="shared" si="2"/>
        <v>34.981680369879143</v>
      </c>
      <c r="O9" s="22" t="s">
        <v>1</v>
      </c>
    </row>
    <row r="10" spans="2:17" ht="13" customHeight="1" x14ac:dyDescent="0.25">
      <c r="B10" s="6" t="s">
        <v>20</v>
      </c>
      <c r="C10" s="19">
        <v>7434076.7079999996</v>
      </c>
      <c r="D10" s="19">
        <v>7004256.1430000002</v>
      </c>
      <c r="E10" s="19" t="s">
        <v>0</v>
      </c>
      <c r="F10" s="25">
        <f t="shared" si="0"/>
        <v>6.1365626302738674</v>
      </c>
      <c r="G10" s="22" t="s">
        <v>1</v>
      </c>
      <c r="H10" s="19">
        <v>6957751.0939999996</v>
      </c>
      <c r="I10" s="19" t="s">
        <v>0</v>
      </c>
      <c r="J10" s="25">
        <f t="shared" si="1"/>
        <v>6.8459708829014865</v>
      </c>
      <c r="K10" s="22" t="s">
        <v>1</v>
      </c>
      <c r="L10" s="19">
        <v>6237146.6979999999</v>
      </c>
      <c r="M10" s="19" t="s">
        <v>0</v>
      </c>
      <c r="N10" s="25">
        <f t="shared" si="2"/>
        <v>19.190345649298358</v>
      </c>
      <c r="O10" s="22" t="s">
        <v>1</v>
      </c>
    </row>
    <row r="11" spans="2:17" ht="13" customHeight="1" x14ac:dyDescent="0.25">
      <c r="B11" s="5" t="s">
        <v>21</v>
      </c>
      <c r="C11" s="19">
        <v>6517458.1160000004</v>
      </c>
      <c r="D11" s="19">
        <v>6480182.0999999996</v>
      </c>
      <c r="E11" s="19" t="s">
        <v>0</v>
      </c>
      <c r="F11" s="25">
        <f t="shared" si="0"/>
        <v>0.57523099543761447</v>
      </c>
      <c r="G11" s="22" t="s">
        <v>1</v>
      </c>
      <c r="H11" s="19">
        <v>6503490.6720000003</v>
      </c>
      <c r="I11" s="19" t="s">
        <v>0</v>
      </c>
      <c r="J11" s="25">
        <f t="shared" si="1"/>
        <v>0.21476841752283704</v>
      </c>
      <c r="K11" s="22" t="s">
        <v>1</v>
      </c>
      <c r="L11" s="19">
        <v>6208236.4869999997</v>
      </c>
      <c r="M11" s="19" t="s">
        <v>0</v>
      </c>
      <c r="N11" s="25">
        <f t="shared" si="2"/>
        <v>4.9808287691280428</v>
      </c>
      <c r="O11" s="22" t="s">
        <v>1</v>
      </c>
    </row>
    <row r="12" spans="2:17" ht="13" customHeight="1" x14ac:dyDescent="0.25">
      <c r="B12" s="5" t="s">
        <v>19</v>
      </c>
      <c r="C12" s="19">
        <v>13951534.823999999</v>
      </c>
      <c r="D12" s="19">
        <v>13484438.243000001</v>
      </c>
      <c r="E12" s="19" t="s">
        <v>0</v>
      </c>
      <c r="F12" s="25">
        <f t="shared" si="0"/>
        <v>3.463967668378598</v>
      </c>
      <c r="G12" s="22" t="s">
        <v>1</v>
      </c>
      <c r="H12" s="19">
        <v>13461241.766000001</v>
      </c>
      <c r="I12" s="19" t="s">
        <v>0</v>
      </c>
      <c r="J12" s="25">
        <f t="shared" si="1"/>
        <v>3.6422572785102636</v>
      </c>
      <c r="K12" s="22" t="s">
        <v>1</v>
      </c>
      <c r="L12" s="19">
        <v>12445383.185000001</v>
      </c>
      <c r="M12" s="19" t="s">
        <v>0</v>
      </c>
      <c r="N12" s="25">
        <f t="shared" si="2"/>
        <v>12.102091326648035</v>
      </c>
      <c r="O12" s="22" t="s">
        <v>1</v>
      </c>
    </row>
    <row r="13" spans="2:17" ht="13" customHeight="1" x14ac:dyDescent="0.25">
      <c r="B13" s="6" t="s">
        <v>22</v>
      </c>
      <c r="C13" s="19">
        <v>7448644.2340000002</v>
      </c>
      <c r="D13" s="19">
        <v>7019465.3099999996</v>
      </c>
      <c r="E13" s="19" t="s">
        <v>0</v>
      </c>
      <c r="F13" s="25">
        <f t="shared" si="0"/>
        <v>6.114125578604801</v>
      </c>
      <c r="G13" s="22" t="s">
        <v>1</v>
      </c>
      <c r="H13" s="19">
        <v>6971377.6189999999</v>
      </c>
      <c r="I13" s="19" t="s">
        <v>0</v>
      </c>
      <c r="J13" s="25">
        <f t="shared" si="1"/>
        <v>6.8460875465882642</v>
      </c>
      <c r="K13" s="22" t="s">
        <v>1</v>
      </c>
      <c r="L13" s="19">
        <v>6251681.5669999998</v>
      </c>
      <c r="M13" s="19" t="s">
        <v>0</v>
      </c>
      <c r="N13" s="25">
        <f t="shared" si="2"/>
        <v>19.146251359286492</v>
      </c>
      <c r="O13" s="22" t="s">
        <v>1</v>
      </c>
    </row>
    <row r="14" spans="2:17" ht="13" customHeight="1" x14ac:dyDescent="0.25">
      <c r="B14" s="5" t="s">
        <v>21</v>
      </c>
      <c r="C14" s="19">
        <v>6554419.3039999995</v>
      </c>
      <c r="D14" s="19">
        <v>6514126.4280000003</v>
      </c>
      <c r="E14" s="19" t="s">
        <v>0</v>
      </c>
      <c r="F14" s="25">
        <f t="shared" si="0"/>
        <v>0.61854611582001784</v>
      </c>
      <c r="G14" s="22" t="s">
        <v>1</v>
      </c>
      <c r="H14" s="19">
        <v>6536565.3849999998</v>
      </c>
      <c r="I14" s="19" t="s">
        <v>0</v>
      </c>
      <c r="J14" s="25">
        <f t="shared" si="1"/>
        <v>0.27313914798390293</v>
      </c>
      <c r="K14" s="22" t="s">
        <v>1</v>
      </c>
      <c r="L14" s="19">
        <v>6234411.0959999999</v>
      </c>
      <c r="M14" s="19" t="s">
        <v>0</v>
      </c>
      <c r="N14" s="25">
        <f t="shared" si="2"/>
        <v>5.1329340185044314</v>
      </c>
      <c r="O14" s="22" t="s">
        <v>1</v>
      </c>
    </row>
    <row r="15" spans="2:17" ht="13" customHeight="1" x14ac:dyDescent="0.25">
      <c r="B15" s="5" t="s">
        <v>47</v>
      </c>
      <c r="C15" s="19">
        <v>14003063.538000001</v>
      </c>
      <c r="D15" s="19">
        <v>13533591.738</v>
      </c>
      <c r="E15" s="19" t="s">
        <v>0</v>
      </c>
      <c r="F15" s="25">
        <f t="shared" si="0"/>
        <v>3.4689372125937812</v>
      </c>
      <c r="G15" s="22" t="s">
        <v>1</v>
      </c>
      <c r="H15" s="19">
        <v>13507943.004000001</v>
      </c>
      <c r="I15" s="19" t="s">
        <v>0</v>
      </c>
      <c r="J15" s="25">
        <f t="shared" si="1"/>
        <v>3.6654028955658502</v>
      </c>
      <c r="K15" s="22" t="s">
        <v>1</v>
      </c>
      <c r="L15" s="19">
        <v>12486092.663000001</v>
      </c>
      <c r="M15" s="19" t="s">
        <v>0</v>
      </c>
      <c r="N15" s="25">
        <f t="shared" si="2"/>
        <v>12.149284135102057</v>
      </c>
      <c r="O15" s="22" t="s">
        <v>1</v>
      </c>
    </row>
    <row r="16" spans="2:17" ht="13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3" customHeight="1" x14ac:dyDescent="0.25">
      <c r="B17" s="33" t="s">
        <v>50</v>
      </c>
      <c r="C17" s="19">
        <v>449079</v>
      </c>
      <c r="D17" s="19">
        <v>455430</v>
      </c>
      <c r="E17" s="19" t="s">
        <v>0</v>
      </c>
      <c r="F17" s="25">
        <f t="shared" si="0"/>
        <v>-1.3945062907581796</v>
      </c>
      <c r="G17" s="22" t="s">
        <v>1</v>
      </c>
      <c r="H17" s="19">
        <v>439523</v>
      </c>
      <c r="I17" s="19" t="s">
        <v>0</v>
      </c>
      <c r="J17" s="25">
        <f t="shared" si="1"/>
        <v>2.1741751853714186</v>
      </c>
      <c r="K17" s="22" t="s">
        <v>1</v>
      </c>
      <c r="L17" s="19">
        <v>395562</v>
      </c>
      <c r="M17" s="19" t="s">
        <v>0</v>
      </c>
      <c r="N17" s="25">
        <f t="shared" si="2"/>
        <v>13.529358229556943</v>
      </c>
      <c r="O17" s="22" t="s">
        <v>1</v>
      </c>
    </row>
    <row r="18" spans="2:16" ht="13" customHeight="1" x14ac:dyDescent="0.25">
      <c r="B18" s="6" t="s">
        <v>23</v>
      </c>
      <c r="C18" s="19">
        <v>427913.196</v>
      </c>
      <c r="D18" s="19">
        <v>430061.723</v>
      </c>
      <c r="E18" s="19" t="s">
        <v>0</v>
      </c>
      <c r="F18" s="25">
        <f t="shared" si="0"/>
        <v>-0.49958573039525778</v>
      </c>
      <c r="G18" s="22" t="s">
        <v>1</v>
      </c>
      <c r="H18" s="19">
        <v>417402.66899999999</v>
      </c>
      <c r="I18" s="19" t="s">
        <v>0</v>
      </c>
      <c r="J18" s="25">
        <f t="shared" si="1"/>
        <v>2.5180785319798726</v>
      </c>
      <c r="K18" s="22" t="s">
        <v>1</v>
      </c>
      <c r="L18" s="19">
        <v>375026.72600000002</v>
      </c>
      <c r="M18" s="19" t="s">
        <v>0</v>
      </c>
      <c r="N18" s="25">
        <f t="shared" si="2"/>
        <v>14.102053622706334</v>
      </c>
      <c r="O18" s="22" t="s">
        <v>1</v>
      </c>
    </row>
    <row r="19" spans="2:16" ht="13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3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3" customHeight="1" x14ac:dyDescent="0.25">
      <c r="B21" s="33" t="s">
        <v>25</v>
      </c>
      <c r="C21" s="62">
        <v>1641819.75</v>
      </c>
      <c r="D21" s="61">
        <v>1583432.334</v>
      </c>
      <c r="E21" s="63" t="s">
        <v>0</v>
      </c>
      <c r="F21" s="64">
        <f>C21/D21*100-100</f>
        <v>3.6873957128628234</v>
      </c>
      <c r="G21" s="65" t="s">
        <v>1</v>
      </c>
      <c r="H21" s="62">
        <v>1534655.8319999999</v>
      </c>
      <c r="I21" s="63" t="s">
        <v>0</v>
      </c>
      <c r="J21" s="64">
        <f>C21/H21*100-100</f>
        <v>6.9829284042365032</v>
      </c>
      <c r="K21" s="65" t="s">
        <v>1</v>
      </c>
      <c r="L21" s="61">
        <v>1403375.3910000001</v>
      </c>
      <c r="M21" s="63" t="s">
        <v>0</v>
      </c>
      <c r="N21" s="64">
        <f>C21/L21*100-100</f>
        <v>16.990775278601134</v>
      </c>
      <c r="O21" s="65" t="s">
        <v>1</v>
      </c>
      <c r="P21" s="30"/>
    </row>
    <row r="22" spans="2:16" ht="13" customHeight="1" x14ac:dyDescent="0.25">
      <c r="B22" s="6" t="s">
        <v>23</v>
      </c>
      <c r="C22" s="62">
        <v>433542.06400000001</v>
      </c>
      <c r="D22" s="61">
        <v>433356.30300000001</v>
      </c>
      <c r="E22" s="63" t="s">
        <v>0</v>
      </c>
      <c r="F22" s="64">
        <f>C22/D22*100-100</f>
        <v>4.2865650900665742E-2</v>
      </c>
      <c r="G22" s="65" t="s">
        <v>1</v>
      </c>
      <c r="H22" s="62">
        <v>423014.78499999997</v>
      </c>
      <c r="I22" s="63" t="s">
        <v>0</v>
      </c>
      <c r="J22" s="64">
        <f>C22/H22*100-100</f>
        <v>2.4886314552811797</v>
      </c>
      <c r="K22" s="65" t="s">
        <v>1</v>
      </c>
      <c r="L22" s="61">
        <v>379847.74099999998</v>
      </c>
      <c r="M22" s="63" t="s">
        <v>0</v>
      </c>
      <c r="N22" s="64">
        <f>C22/L22*100-100</f>
        <v>14.135748934202581</v>
      </c>
      <c r="O22" s="65" t="s">
        <v>1</v>
      </c>
      <c r="P22" s="30"/>
    </row>
    <row r="23" spans="2:16" ht="13" customHeight="1" x14ac:dyDescent="0.25">
      <c r="B23" s="6" t="s">
        <v>26</v>
      </c>
      <c r="C23" s="62">
        <v>1208277.6850000001</v>
      </c>
      <c r="D23" s="61">
        <v>1150076.031</v>
      </c>
      <c r="E23" s="63" t="s">
        <v>0</v>
      </c>
      <c r="F23" s="64">
        <f>C23/D23*100-100</f>
        <v>5.0606788100255642</v>
      </c>
      <c r="G23" s="65" t="s">
        <v>1</v>
      </c>
      <c r="H23" s="62">
        <v>1111641.047</v>
      </c>
      <c r="I23" s="63" t="s">
        <v>0</v>
      </c>
      <c r="J23" s="64">
        <f>C23/H23*100-100</f>
        <v>8.6931512884302435</v>
      </c>
      <c r="K23" s="65" t="s">
        <v>1</v>
      </c>
      <c r="L23" s="61">
        <v>1023527.649</v>
      </c>
      <c r="M23" s="63" t="s">
        <v>0</v>
      </c>
      <c r="N23" s="64">
        <f>C23/L23*100-100</f>
        <v>18.050321960574607</v>
      </c>
      <c r="O23" s="65" t="s">
        <v>1</v>
      </c>
      <c r="P23" s="30"/>
    </row>
    <row r="24" spans="2:16" ht="13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3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3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3" customHeight="1" x14ac:dyDescent="0.25">
      <c r="B27" s="33" t="s">
        <v>49</v>
      </c>
      <c r="C27" s="19">
        <v>2569343.693</v>
      </c>
      <c r="D27" s="19">
        <v>1963405.328</v>
      </c>
      <c r="E27" s="19" t="s">
        <v>0</v>
      </c>
      <c r="F27" s="25">
        <f t="shared" ref="F27:F40" si="3">(C27/D27-1)*100</f>
        <v>30.861603376478165</v>
      </c>
      <c r="G27" s="22" t="s">
        <v>1</v>
      </c>
      <c r="H27" s="19">
        <v>1988629.6070000001</v>
      </c>
      <c r="I27" s="19" t="s">
        <v>0</v>
      </c>
      <c r="J27" s="25">
        <f t="shared" ref="J27:J40" si="4">($C27/H27-1)*100</f>
        <v>29.201721826723247</v>
      </c>
      <c r="K27" s="22" t="s">
        <v>1</v>
      </c>
      <c r="L27" s="19">
        <v>1845464.885</v>
      </c>
      <c r="M27" s="19" t="s">
        <v>0</v>
      </c>
      <c r="N27" s="25">
        <f t="shared" ref="N27:N40" si="5">($C27/L27-1)*100</f>
        <v>39.224740274589401</v>
      </c>
      <c r="O27" s="22" t="s">
        <v>1</v>
      </c>
    </row>
    <row r="28" spans="2:16" ht="13" customHeight="1" x14ac:dyDescent="0.25">
      <c r="B28" s="33" t="s">
        <v>4</v>
      </c>
      <c r="C28" s="19">
        <v>5186337.835</v>
      </c>
      <c r="D28" s="19">
        <v>5251240.5630000001</v>
      </c>
      <c r="E28" s="19" t="s">
        <v>0</v>
      </c>
      <c r="F28" s="25">
        <f t="shared" si="3"/>
        <v>-1.2359503858440979</v>
      </c>
      <c r="G28" s="22" t="s">
        <v>1</v>
      </c>
      <c r="H28" s="19">
        <v>5213854.4440000001</v>
      </c>
      <c r="I28" s="19" t="s">
        <v>0</v>
      </c>
      <c r="J28" s="25">
        <f t="shared" si="4"/>
        <v>-0.5277594396917995</v>
      </c>
      <c r="K28" s="22" t="s">
        <v>1</v>
      </c>
      <c r="L28" s="19">
        <v>5021231.2379999999</v>
      </c>
      <c r="M28" s="19" t="s">
        <v>0</v>
      </c>
      <c r="N28" s="25">
        <f t="shared" si="5"/>
        <v>3.2881695579063397</v>
      </c>
      <c r="O28" s="22" t="s">
        <v>1</v>
      </c>
    </row>
    <row r="29" spans="2:16" ht="13" customHeight="1" x14ac:dyDescent="0.25">
      <c r="B29" s="33" t="s">
        <v>5</v>
      </c>
      <c r="C29" s="19">
        <v>5219534.7529999996</v>
      </c>
      <c r="D29" s="19">
        <v>5287224.415</v>
      </c>
      <c r="E29" s="19" t="s">
        <v>0</v>
      </c>
      <c r="F29" s="25">
        <f t="shared" si="3"/>
        <v>-1.2802494595834268</v>
      </c>
      <c r="G29" s="22" t="s">
        <v>1</v>
      </c>
      <c r="H29" s="19">
        <v>5304269.6950000003</v>
      </c>
      <c r="I29" s="19" t="s">
        <v>0</v>
      </c>
      <c r="J29" s="25">
        <f t="shared" si="4"/>
        <v>-1.59748555168443</v>
      </c>
      <c r="K29" s="22" t="s">
        <v>1</v>
      </c>
      <c r="L29" s="19">
        <v>4832835.6129999999</v>
      </c>
      <c r="M29" s="19" t="s">
        <v>0</v>
      </c>
      <c r="N29" s="25">
        <f t="shared" si="5"/>
        <v>8.0014958290699045</v>
      </c>
      <c r="O29" s="22" t="s">
        <v>1</v>
      </c>
    </row>
    <row r="30" spans="2:16" ht="13" customHeight="1" x14ac:dyDescent="0.25">
      <c r="B30" s="24" t="s">
        <v>52</v>
      </c>
      <c r="C30" s="19">
        <v>5174073.43</v>
      </c>
      <c r="D30" s="19">
        <v>5244141.5410000002</v>
      </c>
      <c r="E30" s="19" t="s">
        <v>0</v>
      </c>
      <c r="F30" s="25">
        <f t="shared" si="3"/>
        <v>-1.3361216598024805</v>
      </c>
      <c r="G30" s="22" t="s">
        <v>1</v>
      </c>
      <c r="H30" s="19">
        <v>5263482.3710000003</v>
      </c>
      <c r="I30" s="19" t="s">
        <v>0</v>
      </c>
      <c r="J30" s="25">
        <f t="shared" si="4"/>
        <v>-1.6986651554608323</v>
      </c>
      <c r="K30" s="22" t="s">
        <v>1</v>
      </c>
      <c r="L30" s="19">
        <v>4797458.0240000002</v>
      </c>
      <c r="M30" s="19" t="s">
        <v>0</v>
      </c>
      <c r="N30" s="25">
        <f t="shared" si="5"/>
        <v>7.8503116466246192</v>
      </c>
      <c r="O30" s="22" t="s">
        <v>1</v>
      </c>
    </row>
    <row r="31" spans="2:16" ht="13" customHeight="1" x14ac:dyDescent="0.25">
      <c r="B31" s="6" t="s">
        <v>28</v>
      </c>
      <c r="C31" s="19">
        <v>39672.781999999999</v>
      </c>
      <c r="D31" s="19">
        <v>37234.927000000003</v>
      </c>
      <c r="E31" s="19" t="s">
        <v>0</v>
      </c>
      <c r="F31" s="25">
        <f t="shared" si="3"/>
        <v>6.5472264790528367</v>
      </c>
      <c r="G31" s="22" t="s">
        <v>1</v>
      </c>
      <c r="H31" s="19">
        <v>34924.858</v>
      </c>
      <c r="I31" s="19" t="s">
        <v>0</v>
      </c>
      <c r="J31" s="25">
        <f t="shared" si="4"/>
        <v>13.594683763639059</v>
      </c>
      <c r="K31" s="22" t="s">
        <v>1</v>
      </c>
      <c r="L31" s="19">
        <v>29832.366999999998</v>
      </c>
      <c r="M31" s="19" t="s">
        <v>0</v>
      </c>
      <c r="N31" s="25">
        <f t="shared" si="5"/>
        <v>32.9856997267431</v>
      </c>
      <c r="O31" s="22" t="s">
        <v>1</v>
      </c>
    </row>
    <row r="32" spans="2:16" ht="13" customHeight="1" x14ac:dyDescent="0.25">
      <c r="B32" s="6" t="s">
        <v>29</v>
      </c>
      <c r="C32" s="19">
        <v>5788.5410000000002</v>
      </c>
      <c r="D32" s="19">
        <v>5847.9470000000001</v>
      </c>
      <c r="E32" s="19" t="s">
        <v>0</v>
      </c>
      <c r="F32" s="25">
        <f t="shared" si="3"/>
        <v>-1.0158436798418324</v>
      </c>
      <c r="G32" s="22" t="s">
        <v>1</v>
      </c>
      <c r="H32" s="19">
        <v>5862.4660000000003</v>
      </c>
      <c r="I32" s="19" t="s">
        <v>0</v>
      </c>
      <c r="J32" s="25">
        <f t="shared" si="4"/>
        <v>-1.2609881234279308</v>
      </c>
      <c r="K32" s="22" t="s">
        <v>1</v>
      </c>
      <c r="L32" s="19">
        <v>5545.2219999999998</v>
      </c>
      <c r="M32" s="19" t="s">
        <v>0</v>
      </c>
      <c r="N32" s="25">
        <f t="shared" si="5"/>
        <v>4.3879036763541768</v>
      </c>
      <c r="O32" s="22" t="s">
        <v>1</v>
      </c>
    </row>
    <row r="33" spans="2:15" ht="13" customHeight="1" x14ac:dyDescent="0.25">
      <c r="B33" s="33" t="s">
        <v>30</v>
      </c>
      <c r="C33" s="19">
        <v>6929025.1260000002</v>
      </c>
      <c r="D33" s="19">
        <v>6490501.6780000003</v>
      </c>
      <c r="E33" s="19" t="s">
        <v>0</v>
      </c>
      <c r="F33" s="25">
        <f t="shared" si="3"/>
        <v>6.7563875607089763</v>
      </c>
      <c r="G33" s="22" t="s">
        <v>1</v>
      </c>
      <c r="H33" s="19">
        <v>6460698.5760000004</v>
      </c>
      <c r="I33" s="19" t="s">
        <v>0</v>
      </c>
      <c r="J33" s="25">
        <f t="shared" si="4"/>
        <v>7.2488531153538815</v>
      </c>
      <c r="K33" s="22" t="s">
        <v>1</v>
      </c>
      <c r="L33" s="19">
        <v>5782244.307</v>
      </c>
      <c r="M33" s="19" t="s">
        <v>0</v>
      </c>
      <c r="N33" s="25">
        <f t="shared" si="5"/>
        <v>19.832797753144128</v>
      </c>
      <c r="O33" s="22" t="s">
        <v>1</v>
      </c>
    </row>
    <row r="34" spans="2:15" ht="13" customHeight="1" x14ac:dyDescent="0.25">
      <c r="B34" s="5" t="s">
        <v>31</v>
      </c>
      <c r="C34" s="19">
        <v>1729064.747</v>
      </c>
      <c r="D34" s="19">
        <v>1177161.55</v>
      </c>
      <c r="E34" s="19" t="s">
        <v>0</v>
      </c>
      <c r="F34" s="25">
        <f t="shared" si="3"/>
        <v>46.884235812832983</v>
      </c>
      <c r="G34" s="22" t="s">
        <v>1</v>
      </c>
      <c r="H34" s="19">
        <v>1188149.051</v>
      </c>
      <c r="I34" s="19" t="s">
        <v>0</v>
      </c>
      <c r="J34" s="25">
        <f t="shared" si="4"/>
        <v>45.525912388242951</v>
      </c>
      <c r="K34" s="22" t="s">
        <v>1</v>
      </c>
      <c r="L34" s="19">
        <v>1062947.409</v>
      </c>
      <c r="M34" s="19" t="s">
        <v>0</v>
      </c>
      <c r="N34" s="25">
        <f t="shared" si="5"/>
        <v>62.667008015633627</v>
      </c>
      <c r="O34" s="22" t="s">
        <v>1</v>
      </c>
    </row>
    <row r="35" spans="2:15" ht="13" customHeight="1" x14ac:dyDescent="0.25">
      <c r="B35" s="5" t="s">
        <v>32</v>
      </c>
      <c r="C35" s="19">
        <v>2987085.139</v>
      </c>
      <c r="D35" s="19">
        <v>3072500.548</v>
      </c>
      <c r="E35" s="19" t="s">
        <v>0</v>
      </c>
      <c r="F35" s="25">
        <f t="shared" si="3"/>
        <v>-2.779996542412333</v>
      </c>
      <c r="G35" s="22" t="s">
        <v>1</v>
      </c>
      <c r="H35" s="19">
        <v>3017424.4219999998</v>
      </c>
      <c r="I35" s="19" t="s">
        <v>0</v>
      </c>
      <c r="J35" s="25">
        <f t="shared" si="4"/>
        <v>-1.005469524896685</v>
      </c>
      <c r="K35" s="22" t="s">
        <v>1</v>
      </c>
      <c r="L35" s="19">
        <v>2747166.4160000002</v>
      </c>
      <c r="M35" s="19" t="s">
        <v>0</v>
      </c>
      <c r="N35" s="25">
        <f t="shared" si="5"/>
        <v>8.7333159579510387</v>
      </c>
      <c r="O35" s="22" t="s">
        <v>1</v>
      </c>
    </row>
    <row r="36" spans="2:15" ht="13" customHeight="1" x14ac:dyDescent="0.25">
      <c r="B36" s="5" t="s">
        <v>33</v>
      </c>
      <c r="C36" s="19">
        <v>2212875.2400000002</v>
      </c>
      <c r="D36" s="19">
        <v>2240839.58</v>
      </c>
      <c r="E36" s="19" t="s">
        <v>0</v>
      </c>
      <c r="F36" s="25">
        <f t="shared" si="3"/>
        <v>-1.2479402920935523</v>
      </c>
      <c r="G36" s="22" t="s">
        <v>1</v>
      </c>
      <c r="H36" s="19">
        <v>2255125.1030000001</v>
      </c>
      <c r="I36" s="19" t="s">
        <v>0</v>
      </c>
      <c r="J36" s="25">
        <f t="shared" si="4"/>
        <v>-1.8735041769432081</v>
      </c>
      <c r="K36" s="22" t="s">
        <v>1</v>
      </c>
      <c r="L36" s="19">
        <v>1972130.4820000001</v>
      </c>
      <c r="M36" s="19" t="s">
        <v>0</v>
      </c>
      <c r="N36" s="25">
        <f t="shared" si="5"/>
        <v>12.207344300862545</v>
      </c>
      <c r="O36" s="22" t="s">
        <v>1</v>
      </c>
    </row>
    <row r="37" spans="2:15" ht="13" customHeight="1" x14ac:dyDescent="0.25">
      <c r="B37" s="33" t="s">
        <v>34</v>
      </c>
      <c r="C37" s="19">
        <v>4502950.9939999999</v>
      </c>
      <c r="D37" s="19">
        <v>4491121.9989999998</v>
      </c>
      <c r="E37" s="19" t="s">
        <v>0</v>
      </c>
      <c r="F37" s="25">
        <f t="shared" si="3"/>
        <v>0.26338618729648822</v>
      </c>
      <c r="G37" s="22" t="s">
        <v>1</v>
      </c>
      <c r="H37" s="19">
        <v>4541507.7010000004</v>
      </c>
      <c r="I37" s="19" t="s">
        <v>0</v>
      </c>
      <c r="J37" s="25">
        <f t="shared" si="4"/>
        <v>-0.84898473235024419</v>
      </c>
      <c r="K37" s="22" t="s">
        <v>1</v>
      </c>
      <c r="L37" s="19">
        <v>4229290.8150000004</v>
      </c>
      <c r="M37" s="19" t="s">
        <v>0</v>
      </c>
      <c r="N37" s="25">
        <f t="shared" si="5"/>
        <v>6.4705926116362278</v>
      </c>
      <c r="O37" s="22" t="s">
        <v>1</v>
      </c>
    </row>
    <row r="38" spans="2:15" ht="13" customHeight="1" x14ac:dyDescent="0.25">
      <c r="B38" s="33" t="s">
        <v>35</v>
      </c>
      <c r="C38" s="19">
        <v>1543240.1610000001</v>
      </c>
      <c r="D38" s="19">
        <v>1520246.629</v>
      </c>
      <c r="E38" s="19" t="s">
        <v>0</v>
      </c>
      <c r="F38" s="25">
        <f t="shared" si="3"/>
        <v>1.5124869584565381</v>
      </c>
      <c r="G38" s="22" t="s">
        <v>1</v>
      </c>
      <c r="H38" s="19">
        <v>1504547.469</v>
      </c>
      <c r="I38" s="19" t="s">
        <v>0</v>
      </c>
      <c r="J38" s="25">
        <f t="shared" si="4"/>
        <v>2.5717162666670346</v>
      </c>
      <c r="K38" s="22" t="s">
        <v>1</v>
      </c>
      <c r="L38" s="19">
        <v>1687996.6140000001</v>
      </c>
      <c r="M38" s="19" t="s">
        <v>0</v>
      </c>
      <c r="N38" s="25">
        <f t="shared" si="5"/>
        <v>-8.5756364556309421</v>
      </c>
      <c r="O38" s="22" t="s">
        <v>1</v>
      </c>
    </row>
    <row r="39" spans="2:15" ht="13" customHeight="1" x14ac:dyDescent="0.25">
      <c r="B39" s="33" t="s">
        <v>36</v>
      </c>
      <c r="C39" s="19">
        <v>6046191.1550000003</v>
      </c>
      <c r="D39" s="19">
        <v>6011368.6279999996</v>
      </c>
      <c r="E39" s="19" t="s">
        <v>0</v>
      </c>
      <c r="F39" s="25">
        <f t="shared" si="3"/>
        <v>0.57927785093403461</v>
      </c>
      <c r="G39" s="22" t="s">
        <v>1</v>
      </c>
      <c r="H39" s="19">
        <v>6046055.1699999999</v>
      </c>
      <c r="I39" s="19" t="s">
        <v>0</v>
      </c>
      <c r="J39" s="25">
        <f t="shared" si="4"/>
        <v>2.2491524833467835E-3</v>
      </c>
      <c r="K39" s="22" t="s">
        <v>1</v>
      </c>
      <c r="L39" s="19">
        <v>5917287.4289999995</v>
      </c>
      <c r="M39" s="19" t="s">
        <v>0</v>
      </c>
      <c r="N39" s="25">
        <f t="shared" si="5"/>
        <v>2.1784259687683383</v>
      </c>
      <c r="O39" s="22" t="s">
        <v>1</v>
      </c>
    </row>
    <row r="40" spans="2:15" ht="13" customHeight="1" x14ac:dyDescent="0.25">
      <c r="B40" s="33" t="s">
        <v>6</v>
      </c>
      <c r="C40" s="19">
        <v>12975216.280999999</v>
      </c>
      <c r="D40" s="19">
        <v>12501870.306</v>
      </c>
      <c r="E40" s="19" t="s">
        <v>0</v>
      </c>
      <c r="F40" s="25">
        <f t="shared" si="3"/>
        <v>3.7862012916005661</v>
      </c>
      <c r="G40" s="22" t="s">
        <v>1</v>
      </c>
      <c r="H40" s="19">
        <v>12506753.745999999</v>
      </c>
      <c r="I40" s="19" t="s">
        <v>0</v>
      </c>
      <c r="J40" s="25">
        <f t="shared" si="4"/>
        <v>3.7456764921898866</v>
      </c>
      <c r="K40" s="22" t="s">
        <v>1</v>
      </c>
      <c r="L40" s="19">
        <v>11699531.736</v>
      </c>
      <c r="M40" s="19" t="s">
        <v>0</v>
      </c>
      <c r="N40" s="25">
        <f t="shared" si="5"/>
        <v>10.903723104358608</v>
      </c>
      <c r="O40" s="22" t="s">
        <v>1</v>
      </c>
    </row>
    <row r="41" spans="2:15" ht="13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3" customHeight="1" x14ac:dyDescent="0.25">
      <c r="B42" s="33" t="s">
        <v>7</v>
      </c>
      <c r="C42" s="19">
        <v>69.948999999999998</v>
      </c>
      <c r="D42" s="19">
        <v>69.86</v>
      </c>
      <c r="E42" s="19" t="s">
        <v>0</v>
      </c>
      <c r="F42" s="25">
        <v>0.12739</v>
      </c>
      <c r="G42" s="22" t="s">
        <v>1</v>
      </c>
      <c r="H42" s="19">
        <v>72.542000000000002</v>
      </c>
      <c r="I42" s="19" t="s">
        <v>0</v>
      </c>
      <c r="J42" s="25">
        <v>-3.5744799999999999</v>
      </c>
      <c r="K42" s="22" t="s">
        <v>1</v>
      </c>
      <c r="L42" s="19">
        <v>44.048999999999999</v>
      </c>
      <c r="M42" s="19" t="s">
        <v>0</v>
      </c>
      <c r="N42" s="25">
        <v>58.79815</v>
      </c>
      <c r="O42" s="22" t="s">
        <v>1</v>
      </c>
    </row>
    <row r="43" spans="2:15" ht="13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4.95" customHeight="1" x14ac:dyDescent="0.25">
      <c r="B44" s="35" t="s">
        <v>8</v>
      </c>
      <c r="F44" s="25"/>
      <c r="H44" s="19"/>
      <c r="J44" s="25"/>
      <c r="L44" s="19"/>
      <c r="N44" s="25"/>
    </row>
    <row r="45" spans="2:15" ht="13" customHeight="1" x14ac:dyDescent="0.25">
      <c r="B45" s="6"/>
      <c r="F45" s="25"/>
      <c r="H45" s="19"/>
      <c r="J45" s="25"/>
      <c r="L45" s="19"/>
      <c r="N45" s="25"/>
    </row>
    <row r="46" spans="2:15" ht="13" customHeight="1" x14ac:dyDescent="0.25">
      <c r="B46" s="33" t="s">
        <v>13</v>
      </c>
      <c r="C46" s="19">
        <v>6764481.1600000001</v>
      </c>
      <c r="D46" s="19">
        <v>6335315.915</v>
      </c>
      <c r="E46" s="19" t="s">
        <v>0</v>
      </c>
      <c r="F46" s="25">
        <v>6.7741699999999998</v>
      </c>
      <c r="G46" s="22" t="s">
        <v>1</v>
      </c>
      <c r="H46" s="19">
        <v>6256142.125</v>
      </c>
      <c r="I46" t="s">
        <v>0</v>
      </c>
      <c r="J46" s="25">
        <v>8.1254299999999997</v>
      </c>
      <c r="K46" t="s">
        <v>1</v>
      </c>
      <c r="L46" s="19">
        <v>5531825.0279999999</v>
      </c>
      <c r="M46" t="s">
        <v>0</v>
      </c>
      <c r="N46" s="25">
        <v>22.282990000000002</v>
      </c>
      <c r="O46" t="s">
        <v>1</v>
      </c>
    </row>
    <row r="47" spans="2:15" ht="13" customHeight="1" x14ac:dyDescent="0.25">
      <c r="B47" s="6" t="s">
        <v>37</v>
      </c>
      <c r="C47" s="19">
        <v>296231.63799999998</v>
      </c>
      <c r="D47" s="19">
        <v>309536.92300000001</v>
      </c>
      <c r="E47" s="19" t="s">
        <v>0</v>
      </c>
      <c r="F47" s="25">
        <v>-4.2984400000000003</v>
      </c>
      <c r="G47" s="22" t="s">
        <v>1</v>
      </c>
      <c r="H47" s="19">
        <v>302167.96000000002</v>
      </c>
      <c r="I47" s="19" t="s">
        <v>0</v>
      </c>
      <c r="J47" s="25">
        <v>-1.9645699999999999</v>
      </c>
      <c r="K47" s="22" t="s">
        <v>1</v>
      </c>
      <c r="L47" s="19">
        <v>281556.07799999998</v>
      </c>
      <c r="M47" s="19" t="s">
        <v>0</v>
      </c>
      <c r="N47" s="25">
        <v>5.2122999999999999</v>
      </c>
      <c r="O47" s="22" t="s">
        <v>1</v>
      </c>
    </row>
    <row r="48" spans="2:15" ht="13" customHeight="1" x14ac:dyDescent="0.25">
      <c r="B48" s="6" t="s">
        <v>38</v>
      </c>
      <c r="C48" s="19">
        <v>194664.255</v>
      </c>
      <c r="D48" s="19">
        <v>197698.63</v>
      </c>
      <c r="E48" s="19" t="s">
        <v>0</v>
      </c>
      <c r="F48" s="25">
        <v>-1.53484</v>
      </c>
      <c r="G48" s="22" t="s">
        <v>1</v>
      </c>
      <c r="H48" s="19">
        <v>194471.03700000001</v>
      </c>
      <c r="I48" s="19" t="s">
        <v>0</v>
      </c>
      <c r="J48" s="25">
        <v>9.9349999999999994E-2</v>
      </c>
      <c r="K48" s="22" t="s">
        <v>1</v>
      </c>
      <c r="L48" s="19">
        <v>187236.12100000001</v>
      </c>
      <c r="M48" s="19" t="s">
        <v>0</v>
      </c>
      <c r="N48" s="25">
        <v>3.9672499999999999</v>
      </c>
      <c r="O48" s="22" t="s">
        <v>1</v>
      </c>
    </row>
    <row r="49" spans="2:16" ht="13" customHeight="1" x14ac:dyDescent="0.25">
      <c r="B49" s="6" t="s">
        <v>39</v>
      </c>
      <c r="C49" s="19">
        <v>6273585.267</v>
      </c>
      <c r="D49" s="19">
        <v>5828080.3619999997</v>
      </c>
      <c r="E49" s="19" t="s">
        <v>0</v>
      </c>
      <c r="F49" s="25">
        <v>7.6441100000000004</v>
      </c>
      <c r="G49" s="22" t="s">
        <v>1</v>
      </c>
      <c r="H49" s="19">
        <v>5759503.1279999996</v>
      </c>
      <c r="I49" s="19" t="s">
        <v>0</v>
      </c>
      <c r="J49" s="25">
        <v>8.9258000000000006</v>
      </c>
      <c r="K49" s="22" t="s">
        <v>1</v>
      </c>
      <c r="L49" s="19">
        <v>5063032.8289999999</v>
      </c>
      <c r="M49" s="19" t="s">
        <v>0</v>
      </c>
      <c r="N49" s="25">
        <v>23.90963</v>
      </c>
      <c r="O49" s="22" t="s">
        <v>1</v>
      </c>
    </row>
    <row r="50" spans="2:16" ht="14.25" customHeight="1" x14ac:dyDescent="0.25">
      <c r="B50" s="36" t="s">
        <v>14</v>
      </c>
      <c r="C50" s="19">
        <v>2724848.162</v>
      </c>
      <c r="D50" s="19">
        <v>2713477.054</v>
      </c>
      <c r="E50" s="19" t="s">
        <v>0</v>
      </c>
      <c r="F50" s="25">
        <v>0.41905999999999999</v>
      </c>
      <c r="G50" s="22" t="s">
        <v>1</v>
      </c>
      <c r="H50" s="19">
        <v>2673447.949</v>
      </c>
      <c r="I50" s="19" t="s">
        <v>0</v>
      </c>
      <c r="J50" s="25">
        <v>1.9226099999999999</v>
      </c>
      <c r="K50" s="22" t="s">
        <v>1</v>
      </c>
      <c r="L50" s="19">
        <v>2285332.3730000001</v>
      </c>
      <c r="M50" s="19" t="s">
        <v>0</v>
      </c>
      <c r="N50" s="25">
        <v>19.232019999999999</v>
      </c>
      <c r="O50" s="22" t="s">
        <v>1</v>
      </c>
    </row>
    <row r="51" spans="2:16" ht="13" customHeight="1" x14ac:dyDescent="0.25">
      <c r="B51" s="5" t="s">
        <v>40</v>
      </c>
      <c r="C51" s="19">
        <v>2723462.4419999998</v>
      </c>
      <c r="D51" s="19">
        <v>2712192.483</v>
      </c>
      <c r="E51" s="19" t="s">
        <v>0</v>
      </c>
      <c r="F51" s="25">
        <v>0.41552</v>
      </c>
      <c r="G51" s="22" t="s">
        <v>1</v>
      </c>
      <c r="H51" s="19">
        <v>2672294.4139999999</v>
      </c>
      <c r="I51" s="19" t="s">
        <v>0</v>
      </c>
      <c r="J51" s="25">
        <v>1.91476</v>
      </c>
      <c r="K51" s="22" t="s">
        <v>1</v>
      </c>
      <c r="L51" s="19">
        <v>2285332.3730000001</v>
      </c>
      <c r="M51" s="19" t="s">
        <v>0</v>
      </c>
      <c r="N51" s="25">
        <v>19.171389999999999</v>
      </c>
      <c r="O51" s="22" t="s">
        <v>1</v>
      </c>
    </row>
    <row r="52" spans="2:16" s="57" customFormat="1" ht="13" customHeight="1" x14ac:dyDescent="0.25">
      <c r="B52" s="55" t="s">
        <v>56</v>
      </c>
      <c r="C52" s="58">
        <v>1385.72</v>
      </c>
      <c r="D52" s="58">
        <v>1284.5709999999999</v>
      </c>
      <c r="E52" s="59" t="s">
        <v>0</v>
      </c>
      <c r="F52" s="25">
        <v>7.8741399999999997</v>
      </c>
      <c r="G52" s="56" t="s">
        <v>1</v>
      </c>
      <c r="H52" s="58">
        <v>1153.5350000000001</v>
      </c>
      <c r="I52" s="59" t="s">
        <v>0</v>
      </c>
      <c r="J52" s="25">
        <v>20.128119999999999</v>
      </c>
      <c r="K52" s="56" t="s">
        <v>1</v>
      </c>
      <c r="L52" s="61">
        <v>0</v>
      </c>
      <c r="M52" s="59" t="s">
        <v>0</v>
      </c>
      <c r="N52" s="60" t="str">
        <f>IF(L52=0,"-",$C52/L52*100-100)</f>
        <v>-</v>
      </c>
      <c r="O52" s="56" t="s">
        <v>1</v>
      </c>
    </row>
    <row r="53" spans="2:16" ht="13" customHeight="1" x14ac:dyDescent="0.25">
      <c r="B53" s="33" t="s">
        <v>9</v>
      </c>
      <c r="C53" s="19">
        <v>5559438.4199999999</v>
      </c>
      <c r="D53" s="19">
        <v>5112454.2929999996</v>
      </c>
      <c r="E53" s="19" t="s">
        <v>0</v>
      </c>
      <c r="F53" s="25">
        <v>8.7430400000000006</v>
      </c>
      <c r="G53" s="22" t="s">
        <v>1</v>
      </c>
      <c r="H53" s="19">
        <v>4987176.6160000004</v>
      </c>
      <c r="I53" s="19" t="s">
        <v>0</v>
      </c>
      <c r="J53" s="25">
        <v>11.47466</v>
      </c>
      <c r="K53" s="22" t="s">
        <v>1</v>
      </c>
      <c r="L53" s="19">
        <v>4355646.9989999998</v>
      </c>
      <c r="M53" s="19" t="s">
        <v>0</v>
      </c>
      <c r="N53" s="25">
        <v>27.63748</v>
      </c>
      <c r="O53" s="22" t="s">
        <v>1</v>
      </c>
    </row>
    <row r="54" spans="2:16" ht="13" customHeight="1" x14ac:dyDescent="0.25">
      <c r="B54" s="33" t="s">
        <v>10</v>
      </c>
      <c r="C54" s="19">
        <v>3929890.9019999998</v>
      </c>
      <c r="D54" s="19">
        <v>3936338.676</v>
      </c>
      <c r="E54" s="19" t="s">
        <v>0</v>
      </c>
      <c r="F54" s="25">
        <v>-0.1638</v>
      </c>
      <c r="G54" s="22" t="s">
        <v>1</v>
      </c>
      <c r="H54" s="19">
        <v>3942413.4580000001</v>
      </c>
      <c r="I54" s="19" t="s">
        <v>0</v>
      </c>
      <c r="J54" s="25">
        <v>-0.31763000000000002</v>
      </c>
      <c r="K54" s="22" t="s">
        <v>1</v>
      </c>
      <c r="L54" s="19">
        <v>3461510.4019999998</v>
      </c>
      <c r="M54" s="19" t="s">
        <v>0</v>
      </c>
      <c r="N54" s="25">
        <v>13.5311</v>
      </c>
      <c r="O54" s="22" t="s">
        <v>1</v>
      </c>
    </row>
    <row r="55" spans="2:16" ht="13" customHeight="1" x14ac:dyDescent="0.25">
      <c r="B55" s="33" t="s">
        <v>11</v>
      </c>
      <c r="C55" s="19">
        <v>9489329.3220000006</v>
      </c>
      <c r="D55" s="19">
        <v>9048792.9690000005</v>
      </c>
      <c r="E55" s="19" t="s">
        <v>0</v>
      </c>
      <c r="F55" s="25">
        <v>4.8684500000000002</v>
      </c>
      <c r="G55" s="22" t="s">
        <v>1</v>
      </c>
      <c r="H55" s="19">
        <v>8929590.0739999991</v>
      </c>
      <c r="I55" s="19" t="s">
        <v>0</v>
      </c>
      <c r="J55" s="25">
        <v>6.2683600000000004</v>
      </c>
      <c r="K55" s="22" t="s">
        <v>1</v>
      </c>
      <c r="L55" s="19">
        <v>7817157.4009999996</v>
      </c>
      <c r="M55" s="19" t="s">
        <v>0</v>
      </c>
      <c r="N55" s="25">
        <v>21.39104</v>
      </c>
      <c r="O55" s="22" t="s">
        <v>1</v>
      </c>
    </row>
    <row r="56" spans="2:16" ht="13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3" customHeight="1" x14ac:dyDescent="0.25"/>
    <row r="58" spans="2:16" ht="13" customHeight="1" x14ac:dyDescent="0.25"/>
    <row r="59" spans="2:16" ht="13" customHeight="1" x14ac:dyDescent="0.25">
      <c r="B59" s="4" t="s">
        <v>41</v>
      </c>
      <c r="P59" s="20"/>
    </row>
    <row r="60" spans="2:16" ht="13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3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3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3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3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85" x14ac:dyDescent="0.25"/>
  <cols>
    <col min="1" max="1" width="4" customWidth="1"/>
    <col min="2" max="2" width="9.33203125" customWidth="1"/>
    <col min="3" max="3" width="20.77734375" customWidth="1"/>
    <col min="4" max="4" width="11.21875" bestFit="1" customWidth="1"/>
    <col min="5" max="5" width="10.77734375" customWidth="1"/>
    <col min="6" max="6" width="11.21875" bestFit="1" customWidth="1"/>
    <col min="7" max="7" width="11.2187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8" x14ac:dyDescent="0.3">
      <c r="A2" s="66" t="s">
        <v>53</v>
      </c>
      <c r="B2" s="67"/>
      <c r="C2" s="67"/>
      <c r="D2" s="67"/>
      <c r="E2" s="67"/>
      <c r="F2" s="67"/>
      <c r="G2" s="67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4" x14ac:dyDescent="0.25">
      <c r="D6" s="53">
        <f>G6-89</f>
        <v>42920</v>
      </c>
      <c r="E6" s="53">
        <f>G6-59</f>
        <v>42950</v>
      </c>
      <c r="F6" s="53">
        <f>G6-27</f>
        <v>42982</v>
      </c>
      <c r="G6" s="53">
        <f>'Table 1A'!C4</f>
        <v>43009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534730.19999999995</v>
      </c>
      <c r="E8" s="54">
        <v>532752.53399999999</v>
      </c>
      <c r="F8" s="54">
        <v>535467.93999999994</v>
      </c>
      <c r="G8" s="54">
        <v>540262.58900000004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142309.36900000001</v>
      </c>
      <c r="E10" s="54">
        <v>144422.476</v>
      </c>
      <c r="F10" s="54">
        <v>153368.46799999999</v>
      </c>
      <c r="G10" s="54">
        <v>155825.46</v>
      </c>
      <c r="H10" s="48"/>
      <c r="I10" s="48"/>
    </row>
    <row r="11" spans="1:9" x14ac:dyDescent="0.25">
      <c r="A11" s="38"/>
      <c r="B11" s="33" t="s">
        <v>5</v>
      </c>
      <c r="C11" s="38"/>
      <c r="D11" s="54">
        <v>392420.83100000001</v>
      </c>
      <c r="E11" s="54">
        <v>388330.05800000002</v>
      </c>
      <c r="F11" s="54">
        <v>382099.47200000001</v>
      </c>
      <c r="G11" s="54">
        <v>384437.12900000002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138</v>
      </c>
      <c r="E13" s="54">
        <v>137</v>
      </c>
      <c r="F13" s="54">
        <v>137</v>
      </c>
      <c r="G13" s="54">
        <v>137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329571.13802997005</v>
      </c>
      <c r="E15" s="54">
        <v>335978.62677326996</v>
      </c>
      <c r="F15" s="54">
        <v>327880.6148484</v>
      </c>
      <c r="G15" s="54">
        <v>314521.11853206001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600000000000001" x14ac:dyDescent="0.25">
      <c r="A19" s="38"/>
      <c r="B19" s="45"/>
      <c r="C19" s="45"/>
    </row>
    <row r="24" spans="1:7" ht="18.7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LAW Wing-yan, Maria</cp:lastModifiedBy>
  <cp:lastPrinted>2017-11-28T04:22:13Z</cp:lastPrinted>
  <dcterms:created xsi:type="dcterms:W3CDTF">1998-05-23T02:17:03Z</dcterms:created>
  <dcterms:modified xsi:type="dcterms:W3CDTF">2017-11-30T03:14:36Z</dcterms:modified>
</cp:coreProperties>
</file>