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390" windowHeight="11730" tabRatio="605"/>
  </bookViews>
  <sheets>
    <sheet name="Table 1A" sheetId="2" r:id="rId1"/>
    <sheet name="Table1B" sheetId="3" r:id="rId2"/>
  </sheets>
  <definedNames>
    <definedName name="_xlnm.Print_Area" localSheetId="0">'Table 1A'!$A$1:$O$66</definedName>
  </definedNames>
  <calcPr calcId="145621" calcOnSave="0"/>
</workbook>
</file>

<file path=xl/calcChain.xml><?xml version="1.0" encoding="utf-8"?>
<calcChain xmlns="http://schemas.openxmlformats.org/spreadsheetml/2006/main">
  <c r="G6" i="3" l="1"/>
  <c r="L5" i="2"/>
  <c r="H5" i="2"/>
  <c r="D5" i="2"/>
  <c r="D4" i="2"/>
  <c r="B1" i="2"/>
  <c r="N52" i="2"/>
  <c r="N34" i="2" l="1"/>
  <c r="F34" i="2"/>
  <c r="N9" i="2"/>
  <c r="J22" i="2"/>
  <c r="N22" i="2"/>
  <c r="F22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N23" i="2" l="1"/>
  <c r="J23" i="2"/>
  <c r="F23" i="2"/>
  <c r="N21" i="2" l="1"/>
  <c r="F21" i="2"/>
  <c r="J21" i="2"/>
</calcChain>
</file>

<file path=xl/sharedStrings.xml><?xml version="1.0" encoding="utf-8"?>
<sst xmlns="http://schemas.openxmlformats.org/spreadsheetml/2006/main" count="294" uniqueCount="57">
  <si>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</si>
  <si>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</si>
  <si>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</si>
  <si>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</si>
  <si>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</si>
  <si>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</si>
  <si>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</si>
  <si>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</si>
  <si>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</si>
  <si>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</si>
  <si>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</si>
  <si>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</si>
  <si>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</si>
  <si>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</si>
  <si>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</si>
  <si>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</si>
  <si>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</si>
  <si>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</si>
  <si>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</si>
  <si>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</si>
  <si>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</si>
  <si>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</si>
  <si>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</si>
  <si>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</si>
  <si>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</si>
  <si>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</si>
  <si>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</si>
  <si>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</si>
  <si>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</si>
  <si>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</si>
  <si>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</si>
  <si>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</si>
  <si>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</si>
  <si>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</si>
  <si>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</si>
  <si>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</si>
  <si>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</si>
  <si>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</si>
  <si>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</si>
  <si>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</si>
  <si>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</si>
  <si>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</si>
  <si>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</si>
  <si>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</si>
  <si>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</si>
  <si>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</si>
  <si>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</si>
  <si>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</si>
  <si>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</si>
  <si>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2" type="noConversion"/>
  </si>
  <si>
    <t>流通紙幣及硬幣</t>
    <phoneticPr fontId="22" type="noConversion"/>
  </si>
  <si>
    <t>活期及儲蓄存款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</si>
  <si>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2" type="noConversion"/>
  </si>
  <si>
    <t>附表1.2: 人民幣存款及跨境貿易結算統計數字</t>
    <phoneticPr fontId="22" type="noConversion"/>
  </si>
  <si>
    <t>與跨境貿易結算有關的人民幣匯款總額</t>
    <phoneticPr fontId="22" type="noConversion"/>
  </si>
  <si>
    <t>經營人民幣銀行業務的認可機構數目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</si>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</sst>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5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sz val="12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79" fontId="19" fillId="0" borderId="0" xfId="0" applyNumberFormat="1" applyFont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3" fillId="0" borderId="0" xfId="0" applyFont="1"/>
    <xf numFmtId="0" fontId="23" fillId="0" borderId="0" xfId="0" applyFont="1" applyAlignment="1">
      <alignment horizontal="left"/>
    </xf>
    <xf numFmtId="3" fontId="24" fillId="0" borderId="0" xfId="0" applyNumberFormat="1" applyFont="1" applyFill="1"/>
    <xf numFmtId="0" fontId="24" fillId="0" borderId="0" xfId="0" applyFont="1" applyFill="1"/>
    <xf numFmtId="0" fontId="20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0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78" fontId="0" fillId="0" borderId="0" xfId="0" applyNumberFormat="1" applyFill="1" applyAlignment="1">
      <alignment horizontal="right"/>
    </xf>
    <xf numFmtId="181" fontId="1" fillId="0" borderId="0" xfId="1" applyNumberFormat="1" applyFont="1" applyFill="1" applyAlignment="1" applyProtection="1">
      <alignment horizontal="right"/>
    </xf>
    <xf numFmtId="181" fontId="1" fillId="0" borderId="0" xfId="1" applyNumberFormat="1" applyFont="1" applyAlignment="1" applyProtection="1">
      <alignment horizontal="right"/>
    </xf>
    <xf numFmtId="177" fontId="1" fillId="0" borderId="0" xfId="1" applyNumberFormat="1" applyFont="1" applyFill="1" applyAlignment="1" applyProtection="1">
      <alignment horizontal="right"/>
    </xf>
    <xf numFmtId="177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lef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>
      <selection activeCell="C4" sqref="C4"/>
    </sheetView>
  </sheetViews>
  <sheetFormatPr defaultRowHeight="15.75" x14ac:dyDescent="0.25"/>
  <cols>
    <col min="1" max="1" width="5" customWidth="1"/>
    <col min="2" max="2" width="25.25" customWidth="1"/>
    <col min="3" max="4" width="13.625" customWidth="1"/>
    <col min="5" max="5" width="1.625" customWidth="1"/>
    <col min="6" max="6" width="6.5" customWidth="1"/>
    <col min="7" max="7" width="1.625" customWidth="1"/>
    <col min="8" max="8" width="13.625" customWidth="1"/>
    <col min="9" max="9" width="1.625" customWidth="1"/>
    <col min="10" max="10" width="6.75" customWidth="1"/>
    <col min="11" max="11" width="1.625" customWidth="1"/>
    <col min="12" max="12" width="13.625" customWidth="1"/>
    <col min="13" max="13" width="1.625" customWidth="1"/>
    <col min="14" max="14" width="6.25" customWidth="1"/>
    <col min="15" max="15" width="1.75" customWidth="1"/>
    <col min="17" max="17" width="11.875" bestFit="1" customWidth="1"/>
  </cols>
  <sheetData>
    <row r="1" spans="2:17" ht="24" customHeight="1" x14ac:dyDescent="0.3">
      <c r="B1" s="52" t="str">
        <f>"附表1.1："&amp;TEXT(C4,"yyyy年m月")&amp;"香港貨幣統計數字"</f>
        <v>附表1.1：2017年8月香港貨幣統計數字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100000000000001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51">
        <v>42948</v>
      </c>
      <c r="D4" s="27" t="str">
        <f>"( 與"&amp;TEXT(C4,"yyyy年m月")&amp;"比較之變動百分率 )"</f>
        <v>( 與2017年8月比較之變動百分率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51"/>
    </row>
    <row r="5" spans="2:17" x14ac:dyDescent="0.25">
      <c r="B5" s="32" t="s">
        <v>12</v>
      </c>
      <c r="C5" s="11"/>
      <c r="D5" s="51">
        <f>C4-25</f>
        <v>42923</v>
      </c>
      <c r="E5" s="8"/>
      <c r="F5" s="9"/>
      <c r="G5" s="9"/>
      <c r="H5" s="51">
        <f>C4-89</f>
        <v>42859</v>
      </c>
      <c r="I5" s="8"/>
      <c r="J5" s="21"/>
      <c r="K5" s="21"/>
      <c r="L5" s="51">
        <f>C4-365</f>
        <v>42583</v>
      </c>
      <c r="M5" s="8"/>
      <c r="N5" s="10"/>
    </row>
    <row r="6" spans="2:17" ht="12.95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2.95" customHeight="1" x14ac:dyDescent="0.25">
      <c r="B7" s="6" t="s">
        <v>17</v>
      </c>
      <c r="C7" s="19">
        <v>1550258.5619999999</v>
      </c>
      <c r="D7" s="19">
        <v>1605551.72</v>
      </c>
      <c r="E7" s="23" t="s">
        <v>0</v>
      </c>
      <c r="F7" s="25">
        <f>(C7/D7-1)*100</f>
        <v>-3.4438727392724577</v>
      </c>
      <c r="G7" s="22" t="s">
        <v>1</v>
      </c>
      <c r="H7" s="19">
        <v>1512278.091</v>
      </c>
      <c r="I7" s="19" t="s">
        <v>0</v>
      </c>
      <c r="J7" s="25">
        <f>($C7/H7-1)*100</f>
        <v>2.5114739958234322</v>
      </c>
      <c r="K7" s="22" t="s">
        <v>1</v>
      </c>
      <c r="L7" s="19">
        <v>1380945.105</v>
      </c>
      <c r="M7" s="19" t="s">
        <v>0</v>
      </c>
      <c r="N7" s="25">
        <f>($C7/L7-1)*100</f>
        <v>12.260694243888848</v>
      </c>
      <c r="O7" s="22" t="s">
        <v>1</v>
      </c>
    </row>
    <row r="8" spans="2:17" ht="12.95" customHeight="1" x14ac:dyDescent="0.25">
      <c r="B8" s="5" t="s">
        <v>18</v>
      </c>
      <c r="C8" s="19">
        <v>783148.48499999999</v>
      </c>
      <c r="D8" s="19">
        <v>800480.55599999998</v>
      </c>
      <c r="E8" s="19" t="s">
        <v>0</v>
      </c>
      <c r="F8" s="25">
        <f t="shared" ref="F8:F18" si="0">(C8/D8-1)*100</f>
        <v>-2.16520824523313</v>
      </c>
      <c r="G8" s="22" t="s">
        <v>1</v>
      </c>
      <c r="H8" s="19">
        <v>787401.79500000004</v>
      </c>
      <c r="I8" s="19" t="s">
        <v>0</v>
      </c>
      <c r="J8" s="25">
        <f t="shared" ref="J8:J18" si="1">($C8/H8-1)*100</f>
        <v>-0.54017021894140482</v>
      </c>
      <c r="K8" s="22" t="s">
        <v>1</v>
      </c>
      <c r="L8" s="19">
        <v>769695.853</v>
      </c>
      <c r="M8" s="19" t="s">
        <v>0</v>
      </c>
      <c r="N8" s="25">
        <f t="shared" ref="N8:N18" si="2">($C8/L8-1)*100</f>
        <v>1.7477854333716847</v>
      </c>
      <c r="O8" s="22" t="s">
        <v>1</v>
      </c>
    </row>
    <row r="9" spans="2:17" ht="12.95" customHeight="1" x14ac:dyDescent="0.25">
      <c r="B9" s="5" t="s">
        <v>19</v>
      </c>
      <c r="C9" s="19">
        <v>2333407.0469999998</v>
      </c>
      <c r="D9" s="19">
        <v>2406032.2760000001</v>
      </c>
      <c r="E9" s="19" t="s">
        <v>0</v>
      </c>
      <c r="F9" s="25">
        <f t="shared" si="0"/>
        <v>-3.0184644538825078</v>
      </c>
      <c r="G9" s="22" t="s">
        <v>1</v>
      </c>
      <c r="H9" s="19">
        <v>2299679.8859999999</v>
      </c>
      <c r="I9" s="19" t="s">
        <v>0</v>
      </c>
      <c r="J9" s="25">
        <f t="shared" si="1"/>
        <v>1.4666024260734822</v>
      </c>
      <c r="K9" s="22" t="s">
        <v>1</v>
      </c>
      <c r="L9" s="19">
        <v>2150640.9580000001</v>
      </c>
      <c r="M9" s="19" t="s">
        <v>0</v>
      </c>
      <c r="N9" s="25">
        <f t="shared" si="2"/>
        <v>8.4982148377739541</v>
      </c>
      <c r="O9" s="22" t="s">
        <v>1</v>
      </c>
    </row>
    <row r="10" spans="2:17" ht="12.95" customHeight="1" x14ac:dyDescent="0.25">
      <c r="B10" s="6" t="s">
        <v>20</v>
      </c>
      <c r="C10" s="19">
        <v>6917932.6289999997</v>
      </c>
      <c r="D10" s="19">
        <v>6957751.0939999996</v>
      </c>
      <c r="E10" s="19" t="s">
        <v>0</v>
      </c>
      <c r="F10" s="25">
        <f t="shared" si="0"/>
        <v>-0.5722892995459028</v>
      </c>
      <c r="G10" s="22" t="s">
        <v>1</v>
      </c>
      <c r="H10" s="19">
        <v>6752073.8360000001</v>
      </c>
      <c r="I10" s="19" t="s">
        <v>0</v>
      </c>
      <c r="J10" s="25">
        <f t="shared" si="1"/>
        <v>2.4564126078671089</v>
      </c>
      <c r="K10" s="22" t="s">
        <v>1</v>
      </c>
      <c r="L10" s="19">
        <v>6115273.8219999997</v>
      </c>
      <c r="M10" s="19" t="s">
        <v>0</v>
      </c>
      <c r="N10" s="25">
        <f t="shared" si="2"/>
        <v>13.125476149774284</v>
      </c>
      <c r="O10" s="22" t="s">
        <v>1</v>
      </c>
    </row>
    <row r="11" spans="2:17" ht="12.95" customHeight="1" x14ac:dyDescent="0.25">
      <c r="B11" s="5" t="s">
        <v>21</v>
      </c>
      <c r="C11" s="19">
        <v>6518493.7640000004</v>
      </c>
      <c r="D11" s="19">
        <v>6503490.6720000003</v>
      </c>
      <c r="E11" s="19" t="s">
        <v>0</v>
      </c>
      <c r="F11" s="25">
        <f t="shared" si="0"/>
        <v>0.23069291180186635</v>
      </c>
      <c r="G11" s="22" t="s">
        <v>1</v>
      </c>
      <c r="H11" s="19">
        <v>6434941.0420000004</v>
      </c>
      <c r="I11" s="19" t="s">
        <v>0</v>
      </c>
      <c r="J11" s="25">
        <f t="shared" si="1"/>
        <v>1.2984224945444378</v>
      </c>
      <c r="K11" s="22" t="s">
        <v>1</v>
      </c>
      <c r="L11" s="19">
        <v>6012168.1830000002</v>
      </c>
      <c r="M11" s="19" t="s">
        <v>0</v>
      </c>
      <c r="N11" s="25">
        <f t="shared" si="2"/>
        <v>8.421680258907017</v>
      </c>
      <c r="O11" s="22" t="s">
        <v>1</v>
      </c>
    </row>
    <row r="12" spans="2:17" ht="12.95" customHeight="1" x14ac:dyDescent="0.25">
      <c r="B12" s="5" t="s">
        <v>19</v>
      </c>
      <c r="C12" s="19">
        <v>13436426.392999999</v>
      </c>
      <c r="D12" s="19">
        <v>13461241.766000001</v>
      </c>
      <c r="E12" s="19" t="s">
        <v>0</v>
      </c>
      <c r="F12" s="25">
        <f t="shared" si="0"/>
        <v>-0.18434683390561313</v>
      </c>
      <c r="G12" s="22" t="s">
        <v>1</v>
      </c>
      <c r="H12" s="19">
        <v>13187014.878</v>
      </c>
      <c r="I12" s="19" t="s">
        <v>0</v>
      </c>
      <c r="J12" s="25">
        <f t="shared" si="1"/>
        <v>1.891341727505691</v>
      </c>
      <c r="K12" s="22" t="s">
        <v>1</v>
      </c>
      <c r="L12" s="19">
        <v>12127442.005000001</v>
      </c>
      <c r="M12" s="19" t="s">
        <v>0</v>
      </c>
      <c r="N12" s="25">
        <f t="shared" si="2"/>
        <v>10.793573677452507</v>
      </c>
      <c r="O12" s="22" t="s">
        <v>1</v>
      </c>
    </row>
    <row r="13" spans="2:17" ht="12.95" customHeight="1" x14ac:dyDescent="0.25">
      <c r="B13" s="6" t="s">
        <v>22</v>
      </c>
      <c r="C13" s="19">
        <v>6931862.0060000001</v>
      </c>
      <c r="D13" s="19">
        <v>6971377.6189999999</v>
      </c>
      <c r="E13" s="19" t="s">
        <v>0</v>
      </c>
      <c r="F13" s="25">
        <f t="shared" si="0"/>
        <v>-0.56682646041583684</v>
      </c>
      <c r="G13" s="22" t="s">
        <v>1</v>
      </c>
      <c r="H13" s="19">
        <v>6764565.051</v>
      </c>
      <c r="I13" s="19" t="s">
        <v>0</v>
      </c>
      <c r="J13" s="25">
        <f t="shared" si="1"/>
        <v>2.4731369088581534</v>
      </c>
      <c r="K13" s="22" t="s">
        <v>1</v>
      </c>
      <c r="L13" s="19">
        <v>6129096.5789999999</v>
      </c>
      <c r="M13" s="19" t="s">
        <v>0</v>
      </c>
      <c r="N13" s="25">
        <f t="shared" si="2"/>
        <v>13.097614251185053</v>
      </c>
      <c r="O13" s="22" t="s">
        <v>1</v>
      </c>
    </row>
    <row r="14" spans="2:17" ht="12.95" customHeight="1" x14ac:dyDescent="0.25">
      <c r="B14" s="5" t="s">
        <v>21</v>
      </c>
      <c r="C14" s="19">
        <v>6551954.0889999997</v>
      </c>
      <c r="D14" s="19">
        <v>6536565.3849999998</v>
      </c>
      <c r="E14" s="19" t="s">
        <v>0</v>
      </c>
      <c r="F14" s="25">
        <f t="shared" si="0"/>
        <v>0.23542492262547121</v>
      </c>
      <c r="G14" s="22" t="s">
        <v>1</v>
      </c>
      <c r="H14" s="19">
        <v>6468381.9100000001</v>
      </c>
      <c r="I14" s="19" t="s">
        <v>0</v>
      </c>
      <c r="J14" s="25">
        <f t="shared" si="1"/>
        <v>1.2920105856891073</v>
      </c>
      <c r="K14" s="22" t="s">
        <v>1</v>
      </c>
      <c r="L14" s="19">
        <v>6041216.1289999997</v>
      </c>
      <c r="M14" s="19" t="s">
        <v>0</v>
      </c>
      <c r="N14" s="25">
        <f t="shared" si="2"/>
        <v>8.4542242670027079</v>
      </c>
      <c r="O14" s="22" t="s">
        <v>1</v>
      </c>
    </row>
    <row r="15" spans="2:17" ht="12.95" customHeight="1" x14ac:dyDescent="0.25">
      <c r="B15" s="5" t="s">
        <v>47</v>
      </c>
      <c r="C15" s="19">
        <v>13483816.095000001</v>
      </c>
      <c r="D15" s="19">
        <v>13507943.004000001</v>
      </c>
      <c r="E15" s="19" t="s">
        <v>0</v>
      </c>
      <c r="F15" s="25">
        <f t="shared" si="0"/>
        <v>-0.1786127539393334</v>
      </c>
      <c r="G15" s="22" t="s">
        <v>1</v>
      </c>
      <c r="H15" s="19">
        <v>13232946.960999999</v>
      </c>
      <c r="I15" s="19" t="s">
        <v>0</v>
      </c>
      <c r="J15" s="25">
        <f t="shared" si="1"/>
        <v>1.8957918802165574</v>
      </c>
      <c r="K15" s="22" t="s">
        <v>1</v>
      </c>
      <c r="L15" s="19">
        <v>12170312.708000001</v>
      </c>
      <c r="M15" s="19" t="s">
        <v>0</v>
      </c>
      <c r="N15" s="25">
        <f t="shared" si="2"/>
        <v>10.792683955742444</v>
      </c>
      <c r="O15" s="22" t="s">
        <v>1</v>
      </c>
    </row>
    <row r="16" spans="2:17" ht="12.95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2.95" customHeight="1" x14ac:dyDescent="0.25">
      <c r="B17" s="33" t="s">
        <v>50</v>
      </c>
      <c r="C17" s="19">
        <v>441071</v>
      </c>
      <c r="D17" s="19">
        <v>439523</v>
      </c>
      <c r="E17" s="19" t="s">
        <v>0</v>
      </c>
      <c r="F17" s="25">
        <f t="shared" si="0"/>
        <v>0.35219999863489448</v>
      </c>
      <c r="G17" s="22" t="s">
        <v>1</v>
      </c>
      <c r="H17" s="19">
        <v>432332</v>
      </c>
      <c r="I17" s="19" t="s">
        <v>0</v>
      </c>
      <c r="J17" s="25">
        <f t="shared" si="1"/>
        <v>2.0213632116058866</v>
      </c>
      <c r="K17" s="22" t="s">
        <v>1</v>
      </c>
      <c r="L17" s="19">
        <v>387785</v>
      </c>
      <c r="M17" s="19" t="s">
        <v>0</v>
      </c>
      <c r="N17" s="25">
        <f t="shared" si="2"/>
        <v>13.741119434738325</v>
      </c>
      <c r="O17" s="22" t="s">
        <v>1</v>
      </c>
    </row>
    <row r="18" spans="2:16" ht="12.95" customHeight="1" x14ac:dyDescent="0.25">
      <c r="B18" s="6" t="s">
        <v>23</v>
      </c>
      <c r="C18" s="19">
        <v>421209.33600000001</v>
      </c>
      <c r="D18" s="19">
        <v>417402.66899999999</v>
      </c>
      <c r="E18" s="19" t="s">
        <v>0</v>
      </c>
      <c r="F18" s="25">
        <f t="shared" si="0"/>
        <v>0.91198913728076647</v>
      </c>
      <c r="G18" s="22" t="s">
        <v>1</v>
      </c>
      <c r="H18" s="19">
        <v>410229.43699999998</v>
      </c>
      <c r="I18" s="19" t="s">
        <v>0</v>
      </c>
      <c r="J18" s="25">
        <f t="shared" si="1"/>
        <v>2.6765263556647323</v>
      </c>
      <c r="K18" s="22" t="s">
        <v>1</v>
      </c>
      <c r="L18" s="19">
        <v>369462.04300000001</v>
      </c>
      <c r="M18" s="19" t="s">
        <v>0</v>
      </c>
      <c r="N18" s="25">
        <f t="shared" si="2"/>
        <v>14.006118891081876</v>
      </c>
      <c r="O18" s="22" t="s">
        <v>1</v>
      </c>
    </row>
    <row r="19" spans="2:16" ht="12.95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2.95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2.95" customHeight="1" x14ac:dyDescent="0.25">
      <c r="B21" s="33" t="s">
        <v>25</v>
      </c>
      <c r="C21" s="62">
        <v>1542753.6459999999</v>
      </c>
      <c r="D21" s="61">
        <v>1534655.8319999999</v>
      </c>
      <c r="E21" s="63" t="s">
        <v>0</v>
      </c>
      <c r="F21" s="64">
        <f>C21/D21*100-100</f>
        <v>0.52766319530070405</v>
      </c>
      <c r="G21" s="65" t="s">
        <v>1</v>
      </c>
      <c r="H21" s="62">
        <v>1514201.3030000001</v>
      </c>
      <c r="I21" s="63" t="s">
        <v>0</v>
      </c>
      <c r="J21" s="64">
        <f>C21/H21*100-100</f>
        <v>1.8856371965491547</v>
      </c>
      <c r="K21" s="65" t="s">
        <v>1</v>
      </c>
      <c r="L21" s="61">
        <v>1375989.919</v>
      </c>
      <c r="M21" s="63" t="s">
        <v>0</v>
      </c>
      <c r="N21" s="64">
        <f>C21/L21*100-100</f>
        <v>12.119545695596031</v>
      </c>
      <c r="O21" s="65" t="s">
        <v>1</v>
      </c>
      <c r="P21" s="30"/>
    </row>
    <row r="22" spans="2:16" ht="12.95" customHeight="1" x14ac:dyDescent="0.25">
      <c r="B22" s="6" t="s">
        <v>23</v>
      </c>
      <c r="C22" s="62">
        <v>426278.22499999998</v>
      </c>
      <c r="D22" s="61">
        <v>423014.78499999997</v>
      </c>
      <c r="E22" s="63" t="s">
        <v>0</v>
      </c>
      <c r="F22" s="64">
        <f>C22/D22*100-100</f>
        <v>0.77147185292825782</v>
      </c>
      <c r="G22" s="65" t="s">
        <v>1</v>
      </c>
      <c r="H22" s="62">
        <v>411565.12699999998</v>
      </c>
      <c r="I22" s="63" t="s">
        <v>0</v>
      </c>
      <c r="J22" s="64">
        <f>C22/H22*100-100</f>
        <v>3.5749136733832074</v>
      </c>
      <c r="K22" s="65" t="s">
        <v>1</v>
      </c>
      <c r="L22" s="61">
        <v>373963.59</v>
      </c>
      <c r="M22" s="63" t="s">
        <v>0</v>
      </c>
      <c r="N22" s="64">
        <f>C22/L22*100-100</f>
        <v>13.989232213756409</v>
      </c>
      <c r="O22" s="65" t="s">
        <v>1</v>
      </c>
      <c r="P22" s="30"/>
    </row>
    <row r="23" spans="2:16" ht="12.95" customHeight="1" x14ac:dyDescent="0.25">
      <c r="B23" s="6" t="s">
        <v>26</v>
      </c>
      <c r="C23" s="62">
        <v>1116475.4210000001</v>
      </c>
      <c r="D23" s="61">
        <v>1111641.047</v>
      </c>
      <c r="E23" s="63" t="s">
        <v>0</v>
      </c>
      <c r="F23" s="64">
        <f>C23/D23*100-100</f>
        <v>0.43488624435438794</v>
      </c>
      <c r="G23" s="65" t="s">
        <v>1</v>
      </c>
      <c r="H23" s="62">
        <v>1102636.176</v>
      </c>
      <c r="I23" s="63" t="s">
        <v>0</v>
      </c>
      <c r="J23" s="64">
        <f>C23/H23*100-100</f>
        <v>1.2551052923190298</v>
      </c>
      <c r="K23" s="65" t="s">
        <v>1</v>
      </c>
      <c r="L23" s="61">
        <v>1002026.328</v>
      </c>
      <c r="M23" s="63" t="s">
        <v>0</v>
      </c>
      <c r="N23" s="64">
        <f>C23/L23*100-100</f>
        <v>11.42176505765427</v>
      </c>
      <c r="O23" s="65" t="s">
        <v>1</v>
      </c>
      <c r="P23" s="30"/>
    </row>
    <row r="24" spans="2:16" ht="12.95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2.95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2.95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2.95" customHeight="1" x14ac:dyDescent="0.25">
      <c r="B27" s="33" t="s">
        <v>49</v>
      </c>
      <c r="C27" s="19">
        <v>1912197.7109999999</v>
      </c>
      <c r="D27" s="19">
        <v>1988629.6070000001</v>
      </c>
      <c r="E27" s="19" t="s">
        <v>0</v>
      </c>
      <c r="F27" s="25">
        <f t="shared" ref="F27:F40" si="3">(C27/D27-1)*100</f>
        <v>-3.8434455431498704</v>
      </c>
      <c r="G27" s="22" t="s">
        <v>1</v>
      </c>
      <c r="H27" s="19">
        <v>1889450.449</v>
      </c>
      <c r="I27" s="19" t="s">
        <v>0</v>
      </c>
      <c r="J27" s="25">
        <f t="shared" ref="J27:J40" si="4">($C27/H27-1)*100</f>
        <v>1.2039088938288423</v>
      </c>
      <c r="K27" s="22" t="s">
        <v>1</v>
      </c>
      <c r="L27" s="19">
        <v>1781178.915</v>
      </c>
      <c r="M27" s="19" t="s">
        <v>0</v>
      </c>
      <c r="N27" s="25">
        <f t="shared" ref="N27:N40" si="5">($C27/L27-1)*100</f>
        <v>7.3557347269631146</v>
      </c>
      <c r="O27" s="22" t="s">
        <v>1</v>
      </c>
    </row>
    <row r="28" spans="2:16" ht="12.95" customHeight="1" x14ac:dyDescent="0.25">
      <c r="B28" s="33" t="s">
        <v>4</v>
      </c>
      <c r="C28" s="19">
        <v>5270775.716</v>
      </c>
      <c r="D28" s="19">
        <v>5213854.4440000001</v>
      </c>
      <c r="E28" s="19" t="s">
        <v>0</v>
      </c>
      <c r="F28" s="25">
        <f t="shared" si="3"/>
        <v>1.091731129270479</v>
      </c>
      <c r="G28" s="22" t="s">
        <v>1</v>
      </c>
      <c r="H28" s="19">
        <v>5126918.7350000003</v>
      </c>
      <c r="I28" s="19" t="s">
        <v>0</v>
      </c>
      <c r="J28" s="25">
        <f t="shared" si="4"/>
        <v>2.8059149839440467</v>
      </c>
      <c r="K28" s="22" t="s">
        <v>1</v>
      </c>
      <c r="L28" s="19">
        <v>4896830.199</v>
      </c>
      <c r="M28" s="19" t="s">
        <v>0</v>
      </c>
      <c r="N28" s="25">
        <f t="shared" si="5"/>
        <v>7.6364811889202189</v>
      </c>
      <c r="O28" s="22" t="s">
        <v>1</v>
      </c>
    </row>
    <row r="29" spans="2:16" ht="12.95" customHeight="1" x14ac:dyDescent="0.25">
      <c r="B29" s="33" t="s">
        <v>5</v>
      </c>
      <c r="C29" s="19">
        <v>5300017.5209999997</v>
      </c>
      <c r="D29" s="19">
        <v>5304269.6950000003</v>
      </c>
      <c r="E29" s="19" t="s">
        <v>0</v>
      </c>
      <c r="F29" s="25">
        <f t="shared" si="3"/>
        <v>-8.016511686819161E-2</v>
      </c>
      <c r="G29" s="22" t="s">
        <v>1</v>
      </c>
      <c r="H29" s="19">
        <v>5248005.3360000001</v>
      </c>
      <c r="I29" s="19" t="s">
        <v>0</v>
      </c>
      <c r="J29" s="25">
        <f t="shared" si="4"/>
        <v>0.99108483452197138</v>
      </c>
      <c r="K29" s="22" t="s">
        <v>1</v>
      </c>
      <c r="L29" s="19">
        <v>4684314.8679999998</v>
      </c>
      <c r="M29" s="19" t="s">
        <v>0</v>
      </c>
      <c r="N29" s="25">
        <f t="shared" si="5"/>
        <v>13.143921157095019</v>
      </c>
      <c r="O29" s="22" t="s">
        <v>1</v>
      </c>
    </row>
    <row r="30" spans="2:16" ht="12.95" customHeight="1" x14ac:dyDescent="0.25">
      <c r="B30" s="24" t="s">
        <v>52</v>
      </c>
      <c r="C30" s="19">
        <v>5258781.3870000001</v>
      </c>
      <c r="D30" s="19">
        <v>5263482.3710000003</v>
      </c>
      <c r="E30" s="19" t="s">
        <v>0</v>
      </c>
      <c r="F30" s="25">
        <f t="shared" si="3"/>
        <v>-8.9313189798090331E-2</v>
      </c>
      <c r="G30" s="22" t="s">
        <v>1</v>
      </c>
      <c r="H30" s="19">
        <v>5208057.9330000002</v>
      </c>
      <c r="I30" s="19" t="s">
        <v>0</v>
      </c>
      <c r="J30" s="25">
        <f t="shared" si="4"/>
        <v>0.97394181578893679</v>
      </c>
      <c r="K30" s="22" t="s">
        <v>1</v>
      </c>
      <c r="L30" s="19">
        <v>4647462.0650000004</v>
      </c>
      <c r="M30" s="19" t="s">
        <v>0</v>
      </c>
      <c r="N30" s="25">
        <f t="shared" si="5"/>
        <v>13.15383134816399</v>
      </c>
      <c r="O30" s="22" t="s">
        <v>1</v>
      </c>
    </row>
    <row r="31" spans="2:16" ht="12.95" customHeight="1" x14ac:dyDescent="0.25">
      <c r="B31" s="6" t="s">
        <v>28</v>
      </c>
      <c r="C31" s="19">
        <v>35381.137999999999</v>
      </c>
      <c r="D31" s="19">
        <v>34924.858</v>
      </c>
      <c r="E31" s="19" t="s">
        <v>0</v>
      </c>
      <c r="F31" s="25">
        <f t="shared" si="3"/>
        <v>1.3064620047989806</v>
      </c>
      <c r="G31" s="22" t="s">
        <v>1</v>
      </c>
      <c r="H31" s="19">
        <v>34101.934999999998</v>
      </c>
      <c r="I31" s="19" t="s">
        <v>0</v>
      </c>
      <c r="J31" s="25">
        <f t="shared" si="4"/>
        <v>3.7511155891887027</v>
      </c>
      <c r="K31" s="22" t="s">
        <v>1</v>
      </c>
      <c r="L31" s="19">
        <v>31093.666000000001</v>
      </c>
      <c r="M31" s="19" t="s">
        <v>0</v>
      </c>
      <c r="N31" s="25">
        <f t="shared" si="5"/>
        <v>13.788891924162305</v>
      </c>
      <c r="O31" s="22" t="s">
        <v>1</v>
      </c>
    </row>
    <row r="32" spans="2:16" ht="12.95" customHeight="1" x14ac:dyDescent="0.25">
      <c r="B32" s="6" t="s">
        <v>29</v>
      </c>
      <c r="C32" s="19">
        <v>5854.9960000000001</v>
      </c>
      <c r="D32" s="19">
        <v>5862.4660000000003</v>
      </c>
      <c r="E32" s="19" t="s">
        <v>0</v>
      </c>
      <c r="F32" s="25">
        <f t="shared" si="3"/>
        <v>-0.1274207816301276</v>
      </c>
      <c r="G32" s="22" t="s">
        <v>1</v>
      </c>
      <c r="H32" s="19">
        <v>5845.4679999999998</v>
      </c>
      <c r="I32" s="19" t="s">
        <v>0</v>
      </c>
      <c r="J32" s="25">
        <f t="shared" si="4"/>
        <v>0.16299806961563856</v>
      </c>
      <c r="K32" s="22" t="s">
        <v>1</v>
      </c>
      <c r="L32" s="19">
        <v>5759.1369999999997</v>
      </c>
      <c r="M32" s="19" t="s">
        <v>0</v>
      </c>
      <c r="N32" s="25">
        <f t="shared" si="5"/>
        <v>1.6644681312495413</v>
      </c>
      <c r="O32" s="22" t="s">
        <v>1</v>
      </c>
    </row>
    <row r="33" spans="2:15" ht="12.95" customHeight="1" x14ac:dyDescent="0.25">
      <c r="B33" s="33" t="s">
        <v>30</v>
      </c>
      <c r="C33" s="19">
        <v>6416867.1890000002</v>
      </c>
      <c r="D33" s="19">
        <v>6460698.5760000004</v>
      </c>
      <c r="E33" s="19" t="s">
        <v>0</v>
      </c>
      <c r="F33" s="25">
        <f t="shared" si="3"/>
        <v>-0.67843107806985214</v>
      </c>
      <c r="G33" s="22" t="s">
        <v>1</v>
      </c>
      <c r="H33" s="19">
        <v>6257087.5690000001</v>
      </c>
      <c r="I33" s="19" t="s">
        <v>0</v>
      </c>
      <c r="J33" s="25">
        <f t="shared" si="4"/>
        <v>2.5535781342043151</v>
      </c>
      <c r="K33" s="22" t="s">
        <v>1</v>
      </c>
      <c r="L33" s="19">
        <v>5664558.2620000001</v>
      </c>
      <c r="M33" s="19" t="s">
        <v>0</v>
      </c>
      <c r="N33" s="25">
        <f t="shared" si="5"/>
        <v>13.28098136172018</v>
      </c>
      <c r="O33" s="22" t="s">
        <v>1</v>
      </c>
    </row>
    <row r="34" spans="2:15" ht="12.95" customHeight="1" x14ac:dyDescent="0.25">
      <c r="B34" s="5" t="s">
        <v>31</v>
      </c>
      <c r="C34" s="19">
        <v>1129049.226</v>
      </c>
      <c r="D34" s="19">
        <v>1188149.051</v>
      </c>
      <c r="E34" s="19" t="s">
        <v>0</v>
      </c>
      <c r="F34" s="25">
        <f t="shared" si="3"/>
        <v>-4.9741086735085034</v>
      </c>
      <c r="G34" s="22" t="s">
        <v>1</v>
      </c>
      <c r="H34" s="19">
        <v>1102048.6540000001</v>
      </c>
      <c r="I34" s="19" t="s">
        <v>0</v>
      </c>
      <c r="J34" s="25">
        <f t="shared" si="4"/>
        <v>2.4500344791492212</v>
      </c>
      <c r="K34" s="22" t="s">
        <v>1</v>
      </c>
      <c r="L34" s="19">
        <v>1011483.062</v>
      </c>
      <c r="M34" s="19" t="s">
        <v>0</v>
      </c>
      <c r="N34" s="25">
        <f t="shared" si="5"/>
        <v>11.623147081428842</v>
      </c>
      <c r="O34" s="22" t="s">
        <v>1</v>
      </c>
    </row>
    <row r="35" spans="2:15" ht="12.95" customHeight="1" x14ac:dyDescent="0.25">
      <c r="B35" s="5" t="s">
        <v>32</v>
      </c>
      <c r="C35" s="19">
        <v>3056517.645</v>
      </c>
      <c r="D35" s="19">
        <v>3017424.4219999998</v>
      </c>
      <c r="E35" s="19" t="s">
        <v>0</v>
      </c>
      <c r="F35" s="25">
        <f t="shared" si="3"/>
        <v>1.2955825078822869</v>
      </c>
      <c r="G35" s="22" t="s">
        <v>1</v>
      </c>
      <c r="H35" s="19">
        <v>2932521.588</v>
      </c>
      <c r="I35" s="19" t="s">
        <v>0</v>
      </c>
      <c r="J35" s="25">
        <f t="shared" si="4"/>
        <v>4.2283084123710069</v>
      </c>
      <c r="K35" s="22" t="s">
        <v>1</v>
      </c>
      <c r="L35" s="19">
        <v>2702253.4029999999</v>
      </c>
      <c r="M35" s="19" t="s">
        <v>0</v>
      </c>
      <c r="N35" s="25">
        <f t="shared" si="5"/>
        <v>13.109956364813957</v>
      </c>
      <c r="O35" s="22" t="s">
        <v>1</v>
      </c>
    </row>
    <row r="36" spans="2:15" ht="12.95" customHeight="1" x14ac:dyDescent="0.25">
      <c r="B36" s="5" t="s">
        <v>33</v>
      </c>
      <c r="C36" s="19">
        <v>2231300.318</v>
      </c>
      <c r="D36" s="19">
        <v>2255125.1030000001</v>
      </c>
      <c r="E36" s="19" t="s">
        <v>0</v>
      </c>
      <c r="F36" s="25">
        <f t="shared" si="3"/>
        <v>-1.0564728745339202</v>
      </c>
      <c r="G36" s="22" t="s">
        <v>1</v>
      </c>
      <c r="H36" s="19">
        <v>2222517.327</v>
      </c>
      <c r="I36" s="19" t="s">
        <v>0</v>
      </c>
      <c r="J36" s="25">
        <f t="shared" si="4"/>
        <v>0.39518211594127273</v>
      </c>
      <c r="K36" s="22" t="s">
        <v>1</v>
      </c>
      <c r="L36" s="19">
        <v>1950821.797</v>
      </c>
      <c r="M36" s="19" t="s">
        <v>0</v>
      </c>
      <c r="N36" s="25">
        <f t="shared" si="5"/>
        <v>14.377454744012175</v>
      </c>
      <c r="O36" s="22" t="s">
        <v>1</v>
      </c>
    </row>
    <row r="37" spans="2:15" ht="12.95" customHeight="1" x14ac:dyDescent="0.25">
      <c r="B37" s="33" t="s">
        <v>34</v>
      </c>
      <c r="C37" s="19">
        <v>4544230.0049999999</v>
      </c>
      <c r="D37" s="19">
        <v>4541507.7010000004</v>
      </c>
      <c r="E37" s="19" t="s">
        <v>0</v>
      </c>
      <c r="F37" s="25">
        <f t="shared" si="3"/>
        <v>5.9942736624662984E-2</v>
      </c>
      <c r="G37" s="22" t="s">
        <v>1</v>
      </c>
      <c r="H37" s="19">
        <v>4536965.8130000001</v>
      </c>
      <c r="I37" s="19" t="s">
        <v>0</v>
      </c>
      <c r="J37" s="25">
        <f t="shared" si="4"/>
        <v>0.16011123511632253</v>
      </c>
      <c r="K37" s="22" t="s">
        <v>1</v>
      </c>
      <c r="L37" s="19">
        <v>4057536.537</v>
      </c>
      <c r="M37" s="19" t="s">
        <v>0</v>
      </c>
      <c r="N37" s="25">
        <f t="shared" si="5"/>
        <v>11.994801859747239</v>
      </c>
      <c r="O37" s="22" t="s">
        <v>1</v>
      </c>
    </row>
    <row r="38" spans="2:15" ht="12.95" customHeight="1" x14ac:dyDescent="0.25">
      <c r="B38" s="33" t="s">
        <v>35</v>
      </c>
      <c r="C38" s="19">
        <v>1521893.754</v>
      </c>
      <c r="D38" s="19">
        <v>1504547.469</v>
      </c>
      <c r="E38" s="19" t="s">
        <v>0</v>
      </c>
      <c r="F38" s="25">
        <f t="shared" si="3"/>
        <v>1.1529237433451689</v>
      </c>
      <c r="G38" s="22" t="s">
        <v>1</v>
      </c>
      <c r="H38" s="19">
        <v>1470321.138</v>
      </c>
      <c r="I38" s="19" t="s">
        <v>0</v>
      </c>
      <c r="J38" s="25">
        <f t="shared" si="4"/>
        <v>3.5075749553700408</v>
      </c>
      <c r="K38" s="22" t="s">
        <v>1</v>
      </c>
      <c r="L38" s="19">
        <v>1640229.183</v>
      </c>
      <c r="M38" s="19" t="s">
        <v>0</v>
      </c>
      <c r="N38" s="25">
        <f t="shared" si="5"/>
        <v>-7.2145667341171782</v>
      </c>
      <c r="O38" s="22" t="s">
        <v>1</v>
      </c>
    </row>
    <row r="39" spans="2:15" ht="12.95" customHeight="1" x14ac:dyDescent="0.25">
      <c r="B39" s="33" t="s">
        <v>36</v>
      </c>
      <c r="C39" s="19">
        <v>6066123.7589999996</v>
      </c>
      <c r="D39" s="19">
        <v>6046055.1699999999</v>
      </c>
      <c r="E39" s="19" t="s">
        <v>0</v>
      </c>
      <c r="F39" s="25">
        <f t="shared" si="3"/>
        <v>0.33192864497131325</v>
      </c>
      <c r="G39" s="22" t="s">
        <v>1</v>
      </c>
      <c r="H39" s="19">
        <v>6007286.9510000004</v>
      </c>
      <c r="I39" s="19" t="s">
        <v>0</v>
      </c>
      <c r="J39" s="25">
        <f t="shared" si="4"/>
        <v>0.979423964260695</v>
      </c>
      <c r="K39" s="22" t="s">
        <v>1</v>
      </c>
      <c r="L39" s="19">
        <v>5697765.7199999997</v>
      </c>
      <c r="M39" s="19" t="s">
        <v>0</v>
      </c>
      <c r="N39" s="25">
        <f t="shared" si="5"/>
        <v>6.4649558634362281</v>
      </c>
      <c r="O39" s="22" t="s">
        <v>1</v>
      </c>
    </row>
    <row r="40" spans="2:15" ht="12.95" customHeight="1" x14ac:dyDescent="0.25">
      <c r="B40" s="33" t="s">
        <v>6</v>
      </c>
      <c r="C40" s="19">
        <v>12482990.948000001</v>
      </c>
      <c r="D40" s="19">
        <v>12506753.745999999</v>
      </c>
      <c r="E40" s="19" t="s">
        <v>0</v>
      </c>
      <c r="F40" s="25">
        <f t="shared" si="3"/>
        <v>-0.18999972720817881</v>
      </c>
      <c r="G40" s="22" t="s">
        <v>1</v>
      </c>
      <c r="H40" s="19">
        <v>12264374.52</v>
      </c>
      <c r="I40" s="19" t="s">
        <v>0</v>
      </c>
      <c r="J40" s="25">
        <f t="shared" si="4"/>
        <v>1.7825322248884001</v>
      </c>
      <c r="K40" s="22" t="s">
        <v>1</v>
      </c>
      <c r="L40" s="19">
        <v>11362323.982000001</v>
      </c>
      <c r="M40" s="19" t="s">
        <v>0</v>
      </c>
      <c r="N40" s="25">
        <f t="shared" si="5"/>
        <v>9.8630083755342888</v>
      </c>
      <c r="O40" s="22" t="s">
        <v>1</v>
      </c>
    </row>
    <row r="41" spans="2:15" ht="12.95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2.95" customHeight="1" x14ac:dyDescent="0.25">
      <c r="B42" s="33" t="s">
        <v>7</v>
      </c>
      <c r="C42" s="19">
        <v>72.834000000000003</v>
      </c>
      <c r="D42" s="19">
        <v>72.542000000000002</v>
      </c>
      <c r="E42" s="19" t="s">
        <v>0</v>
      </c>
      <c r="F42" s="25">
        <v>0.40251999999999999</v>
      </c>
      <c r="G42" s="22" t="s">
        <v>1</v>
      </c>
      <c r="H42" s="19">
        <v>72.956999999999994</v>
      </c>
      <c r="I42" s="19" t="s">
        <v>0</v>
      </c>
      <c r="J42" s="25">
        <v>-0.16858999999999999</v>
      </c>
      <c r="K42" s="22" t="s">
        <v>1</v>
      </c>
      <c r="L42" s="19">
        <v>44.335999999999999</v>
      </c>
      <c r="M42" s="19" t="s">
        <v>0</v>
      </c>
      <c r="N42" s="25">
        <v>64.277330000000006</v>
      </c>
      <c r="O42" s="22" t="s">
        <v>1</v>
      </c>
    </row>
    <row r="43" spans="2:15" ht="12.95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5" customHeight="1" x14ac:dyDescent="0.25">
      <c r="B44" s="35" t="s">
        <v>8</v>
      </c>
      <c r="F44" s="25"/>
      <c r="H44" s="19"/>
      <c r="J44" s="25"/>
      <c r="L44" s="19"/>
      <c r="N44" s="25"/>
    </row>
    <row r="45" spans="2:15" ht="12.95" customHeight="1" x14ac:dyDescent="0.25">
      <c r="B45" s="6"/>
      <c r="F45" s="25"/>
      <c r="H45" s="19"/>
      <c r="J45" s="25"/>
      <c r="L45" s="19"/>
      <c r="N45" s="25"/>
    </row>
    <row r="46" spans="2:15" ht="12.95" customHeight="1" x14ac:dyDescent="0.25">
      <c r="B46" s="33" t="s">
        <v>13</v>
      </c>
      <c r="C46" s="19">
        <v>6269590.8640000001</v>
      </c>
      <c r="D46" s="19">
        <v>6256142.125</v>
      </c>
      <c r="E46" s="19" t="s">
        <v>0</v>
      </c>
      <c r="F46" s="25">
        <v>0.21496000000000001</v>
      </c>
      <c r="G46" s="22" t="s">
        <v>1</v>
      </c>
      <c r="H46" s="19">
        <v>6009750.852</v>
      </c>
      <c r="I46" t="s">
        <v>0</v>
      </c>
      <c r="J46" s="25">
        <v>4.3236400000000001</v>
      </c>
      <c r="K46" t="s">
        <v>1</v>
      </c>
      <c r="L46" s="19">
        <v>5444294.7939999998</v>
      </c>
      <c r="M46" t="s">
        <v>0</v>
      </c>
      <c r="N46" s="25">
        <v>15.158910000000001</v>
      </c>
      <c r="O46" t="s">
        <v>1</v>
      </c>
    </row>
    <row r="47" spans="2:15" ht="12.95" customHeight="1" x14ac:dyDescent="0.25">
      <c r="B47" s="6" t="s">
        <v>37</v>
      </c>
      <c r="C47" s="19">
        <v>302263.25699999998</v>
      </c>
      <c r="D47" s="19">
        <v>302167.96000000002</v>
      </c>
      <c r="E47" s="19" t="s">
        <v>0</v>
      </c>
      <c r="F47" s="25">
        <v>3.1530000000000002E-2</v>
      </c>
      <c r="G47" s="22" t="s">
        <v>1</v>
      </c>
      <c r="H47" s="19">
        <v>294143.21899999998</v>
      </c>
      <c r="I47" s="19" t="s">
        <v>0</v>
      </c>
      <c r="J47" s="25">
        <v>2.76057</v>
      </c>
      <c r="K47" s="22" t="s">
        <v>1</v>
      </c>
      <c r="L47" s="19">
        <v>283812.36</v>
      </c>
      <c r="M47" s="19" t="s">
        <v>0</v>
      </c>
      <c r="N47" s="25">
        <v>6.5010899999999996</v>
      </c>
      <c r="O47" s="22" t="s">
        <v>1</v>
      </c>
    </row>
    <row r="48" spans="2:15" ht="12.95" customHeight="1" x14ac:dyDescent="0.25">
      <c r="B48" s="6" t="s">
        <v>38</v>
      </c>
      <c r="C48" s="19">
        <v>193917.43400000001</v>
      </c>
      <c r="D48" s="19">
        <v>194471.03700000001</v>
      </c>
      <c r="E48" s="19" t="s">
        <v>0</v>
      </c>
      <c r="F48" s="25">
        <v>-0.28466999999999998</v>
      </c>
      <c r="G48" s="22" t="s">
        <v>1</v>
      </c>
      <c r="H48" s="19">
        <v>191019.77900000001</v>
      </c>
      <c r="I48" s="19" t="s">
        <v>0</v>
      </c>
      <c r="J48" s="25">
        <v>1.5169299999999999</v>
      </c>
      <c r="K48" s="22" t="s">
        <v>1</v>
      </c>
      <c r="L48" s="19">
        <v>190258.79500000001</v>
      </c>
      <c r="M48" s="19" t="s">
        <v>0</v>
      </c>
      <c r="N48" s="25">
        <v>1.9229799999999999</v>
      </c>
      <c r="O48" s="22" t="s">
        <v>1</v>
      </c>
    </row>
    <row r="49" spans="2:16" ht="12.95" customHeight="1" x14ac:dyDescent="0.25">
      <c r="B49" s="6" t="s">
        <v>39</v>
      </c>
      <c r="C49" s="19">
        <v>5773410.1730000004</v>
      </c>
      <c r="D49" s="19">
        <v>5759503.1279999996</v>
      </c>
      <c r="E49" s="19" t="s">
        <v>0</v>
      </c>
      <c r="F49" s="25">
        <v>0.24146000000000001</v>
      </c>
      <c r="G49" s="22" t="s">
        <v>1</v>
      </c>
      <c r="H49" s="19">
        <v>5524587.8540000003</v>
      </c>
      <c r="I49" s="19" t="s">
        <v>0</v>
      </c>
      <c r="J49" s="25">
        <v>4.5038999999999998</v>
      </c>
      <c r="K49" s="22" t="s">
        <v>1</v>
      </c>
      <c r="L49" s="19">
        <v>4970223.6390000004</v>
      </c>
      <c r="M49" s="19" t="s">
        <v>0</v>
      </c>
      <c r="N49" s="25">
        <v>16.159960000000002</v>
      </c>
      <c r="O49" s="22" t="s">
        <v>1</v>
      </c>
    </row>
    <row r="50" spans="2:16" ht="14.25" customHeight="1" x14ac:dyDescent="0.25">
      <c r="B50" s="36" t="s">
        <v>14</v>
      </c>
      <c r="C50" s="19">
        <v>2681686.7749999999</v>
      </c>
      <c r="D50" s="19">
        <v>2673447.949</v>
      </c>
      <c r="E50" s="19" t="s">
        <v>0</v>
      </c>
      <c r="F50" s="25">
        <v>0.30817</v>
      </c>
      <c r="G50" s="22" t="s">
        <v>1</v>
      </c>
      <c r="H50" s="19">
        <v>2668116.514</v>
      </c>
      <c r="I50" s="19" t="s">
        <v>0</v>
      </c>
      <c r="J50" s="25">
        <v>0.50860000000000005</v>
      </c>
      <c r="K50" s="22" t="s">
        <v>1</v>
      </c>
      <c r="L50" s="19">
        <v>2289599.6510000001</v>
      </c>
      <c r="M50" s="19" t="s">
        <v>0</v>
      </c>
      <c r="N50" s="25">
        <v>17.124700000000001</v>
      </c>
      <c r="O50" s="22" t="s">
        <v>1</v>
      </c>
    </row>
    <row r="51" spans="2:16" ht="12.95" customHeight="1" x14ac:dyDescent="0.25">
      <c r="B51" s="5" t="s">
        <v>40</v>
      </c>
      <c r="C51" s="19">
        <v>2680530.0129999998</v>
      </c>
      <c r="D51" s="19">
        <v>2672294.4139999999</v>
      </c>
      <c r="E51" s="19" t="s">
        <v>0</v>
      </c>
      <c r="F51" s="25">
        <v>0.30818000000000001</v>
      </c>
      <c r="G51" s="22" t="s">
        <v>1</v>
      </c>
      <c r="H51" s="19">
        <v>2666992.0099999998</v>
      </c>
      <c r="I51" s="19" t="s">
        <v>0</v>
      </c>
      <c r="J51" s="25">
        <v>0.50761000000000001</v>
      </c>
      <c r="K51" s="22" t="s">
        <v>1</v>
      </c>
      <c r="L51" s="19">
        <v>2289599.6510000001</v>
      </c>
      <c r="M51" s="19" t="s">
        <v>0</v>
      </c>
      <c r="N51" s="25">
        <v>17.074169999999999</v>
      </c>
      <c r="O51" s="22" t="s">
        <v>1</v>
      </c>
    </row>
    <row r="52" spans="2:16" s="57" customFormat="1" ht="12.95" customHeight="1" x14ac:dyDescent="0.25">
      <c r="B52" s="55" t="s">
        <v>56</v>
      </c>
      <c r="C52" s="58">
        <v>1156.7619999999999</v>
      </c>
      <c r="D52" s="58">
        <v>1153.5350000000001</v>
      </c>
      <c r="E52" s="59" t="s">
        <v>0</v>
      </c>
      <c r="F52" s="25">
        <v>0.27973999999999999</v>
      </c>
      <c r="G52" s="56" t="s">
        <v>1</v>
      </c>
      <c r="H52" s="58">
        <v>1124.5039999999999</v>
      </c>
      <c r="I52" s="59" t="s">
        <v>0</v>
      </c>
      <c r="J52" s="25">
        <v>2.8686400000000001</v>
      </c>
      <c r="K52" s="56" t="s">
        <v>1</v>
      </c>
      <c r="L52" s="61">
        <v>0</v>
      </c>
      <c r="M52" s="59" t="s">
        <v>0</v>
      </c>
      <c r="N52" s="60" t="str">
        <f>IF(L52=0,"-",$C52/L52*100-100)</f>
        <v>-</v>
      </c>
      <c r="O52" s="56" t="s">
        <v>1</v>
      </c>
    </row>
    <row r="53" spans="2:16" ht="12.95" customHeight="1" x14ac:dyDescent="0.25">
      <c r="B53" s="33" t="s">
        <v>9</v>
      </c>
      <c r="C53" s="19">
        <v>5021850.8210000005</v>
      </c>
      <c r="D53" s="19">
        <v>4987176.6160000004</v>
      </c>
      <c r="E53" s="19" t="s">
        <v>0</v>
      </c>
      <c r="F53" s="25">
        <v>0.69525999999999999</v>
      </c>
      <c r="G53" s="22" t="s">
        <v>1</v>
      </c>
      <c r="H53" s="19">
        <v>4751462.7539999997</v>
      </c>
      <c r="I53" s="19" t="s">
        <v>0</v>
      </c>
      <c r="J53" s="25">
        <v>5.69062</v>
      </c>
      <c r="K53" s="22" t="s">
        <v>1</v>
      </c>
      <c r="L53" s="19">
        <v>4264572.7889999999</v>
      </c>
      <c r="M53" s="19" t="s">
        <v>0</v>
      </c>
      <c r="N53" s="25">
        <v>17.75741</v>
      </c>
      <c r="O53" s="22" t="s">
        <v>1</v>
      </c>
    </row>
    <row r="54" spans="2:16" ht="12.95" customHeight="1" x14ac:dyDescent="0.25">
      <c r="B54" s="33" t="s">
        <v>10</v>
      </c>
      <c r="C54" s="19">
        <v>3929426.818</v>
      </c>
      <c r="D54" s="19">
        <v>3942413.4580000001</v>
      </c>
      <c r="E54" s="19" t="s">
        <v>0</v>
      </c>
      <c r="F54" s="25">
        <v>-0.32940000000000003</v>
      </c>
      <c r="G54" s="22" t="s">
        <v>1</v>
      </c>
      <c r="H54" s="19">
        <v>3926404.6120000002</v>
      </c>
      <c r="I54" s="19" t="s">
        <v>0</v>
      </c>
      <c r="J54" s="25">
        <v>7.6969999999999997E-2</v>
      </c>
      <c r="K54" s="22" t="s">
        <v>1</v>
      </c>
      <c r="L54" s="19">
        <v>3469321.656</v>
      </c>
      <c r="M54" s="19" t="s">
        <v>0</v>
      </c>
      <c r="N54" s="25">
        <v>13.2621</v>
      </c>
      <c r="O54" s="22" t="s">
        <v>1</v>
      </c>
    </row>
    <row r="55" spans="2:16" ht="12.95" customHeight="1" x14ac:dyDescent="0.25">
      <c r="B55" s="33" t="s">
        <v>11</v>
      </c>
      <c r="C55" s="19">
        <v>8951277.6390000004</v>
      </c>
      <c r="D55" s="19">
        <v>8929590.0739999991</v>
      </c>
      <c r="E55" s="19" t="s">
        <v>0</v>
      </c>
      <c r="F55" s="25">
        <v>0.24287</v>
      </c>
      <c r="G55" s="22" t="s">
        <v>1</v>
      </c>
      <c r="H55" s="19">
        <v>8677867.3660000004</v>
      </c>
      <c r="I55" s="19" t="s">
        <v>0</v>
      </c>
      <c r="J55" s="25">
        <v>3.1506599999999998</v>
      </c>
      <c r="K55" s="22" t="s">
        <v>1</v>
      </c>
      <c r="L55" s="19">
        <v>7733894.4450000003</v>
      </c>
      <c r="M55" s="19" t="s">
        <v>0</v>
      </c>
      <c r="N55" s="25">
        <v>15.740880000000001</v>
      </c>
      <c r="O55" s="22" t="s">
        <v>1</v>
      </c>
    </row>
    <row r="56" spans="2:16" ht="12.95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2.95" customHeight="1" x14ac:dyDescent="0.25"/>
    <row r="58" spans="2:16" ht="12.95" customHeight="1" x14ac:dyDescent="0.25"/>
    <row r="59" spans="2:16" ht="12.95" customHeight="1" x14ac:dyDescent="0.25">
      <c r="B59" s="4" t="s">
        <v>41</v>
      </c>
      <c r="P59" s="20"/>
    </row>
    <row r="60" spans="2:16" ht="12.95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2.95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2.9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2.9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2.9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2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0" sqref="G10"/>
    </sheetView>
  </sheetViews>
  <sheetFormatPr defaultRowHeight="15.75" x14ac:dyDescent="0.25"/>
  <cols>
    <col min="1" max="1" width="4" customWidth="1"/>
    <col min="2" max="2" width="9.375" customWidth="1"/>
    <col min="3" max="3" width="20.75" customWidth="1"/>
    <col min="4" max="4" width="11.25" bestFit="1" customWidth="1"/>
    <col min="5" max="5" width="10.75" customWidth="1"/>
    <col min="6" max="6" width="11.25" bestFit="1" customWidth="1"/>
    <col min="7" max="7" width="11.2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7.25" x14ac:dyDescent="0.25">
      <c r="A2" s="66" t="s">
        <v>53</v>
      </c>
      <c r="B2" s="67"/>
      <c r="C2" s="67"/>
      <c r="D2" s="67"/>
      <c r="E2" s="67"/>
      <c r="F2" s="67"/>
      <c r="G2" s="67"/>
    </row>
    <row r="3" spans="1:9" x14ac:dyDescent="0.25">
      <c r="A3" s="40"/>
      <c r="B3" s="41"/>
      <c r="C3" s="41"/>
      <c r="D3" s="41"/>
      <c r="E3" s="41"/>
      <c r="F3" s="41"/>
      <c r="G3" s="41"/>
    </row>
    <row r="4" spans="1:9" x14ac:dyDescent="0.25">
      <c r="A4" s="42"/>
      <c r="B4" s="42"/>
      <c r="C4" s="42"/>
      <c r="D4" s="42"/>
      <c r="E4" s="42"/>
      <c r="F4" s="42"/>
      <c r="G4" s="44" t="s">
        <v>46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s="46" customFormat="1" ht="14.25" x14ac:dyDescent="0.25">
      <c r="D6" s="53">
        <f>G6-89</f>
        <v>42859</v>
      </c>
      <c r="E6" s="53">
        <f>G6-59</f>
        <v>42889</v>
      </c>
      <c r="F6" s="53">
        <f>G6-27</f>
        <v>42921</v>
      </c>
      <c r="G6" s="53">
        <f>'Table 1A'!C4</f>
        <v>42948</v>
      </c>
    </row>
    <row r="7" spans="1:9" x14ac:dyDescent="0.25">
      <c r="A7" s="42"/>
      <c r="B7" s="42"/>
      <c r="C7" s="42"/>
      <c r="D7" s="50"/>
      <c r="E7" s="50"/>
      <c r="F7" s="50"/>
      <c r="G7" s="50"/>
    </row>
    <row r="8" spans="1:9" x14ac:dyDescent="0.25">
      <c r="A8" s="33" t="s">
        <v>48</v>
      </c>
      <c r="B8" s="38"/>
      <c r="C8" s="38"/>
      <c r="D8" s="54">
        <v>524776.16200000001</v>
      </c>
      <c r="E8" s="54">
        <v>526077.01600000006</v>
      </c>
      <c r="F8" s="54">
        <v>534730.19999999995</v>
      </c>
      <c r="G8" s="54">
        <v>532752.53399999999</v>
      </c>
    </row>
    <row r="9" spans="1:9" x14ac:dyDescent="0.25">
      <c r="A9" s="38" t="s">
        <v>45</v>
      </c>
      <c r="B9" s="38"/>
      <c r="C9" s="38"/>
      <c r="D9" s="54"/>
      <c r="E9" s="54"/>
      <c r="F9" s="54"/>
      <c r="G9" s="54"/>
      <c r="H9" s="48"/>
    </row>
    <row r="10" spans="1:9" x14ac:dyDescent="0.25">
      <c r="A10" s="38"/>
      <c r="B10" s="33" t="s">
        <v>51</v>
      </c>
      <c r="C10" s="38"/>
      <c r="D10" s="54">
        <v>139207.82399999999</v>
      </c>
      <c r="E10" s="54">
        <v>142517.27100000001</v>
      </c>
      <c r="F10" s="54">
        <v>142309.36900000001</v>
      </c>
      <c r="G10" s="54">
        <v>144422.476</v>
      </c>
      <c r="H10" s="48"/>
      <c r="I10" s="48"/>
    </row>
    <row r="11" spans="1:9" x14ac:dyDescent="0.25">
      <c r="A11" s="38"/>
      <c r="B11" s="33" t="s">
        <v>5</v>
      </c>
      <c r="C11" s="38"/>
      <c r="D11" s="54">
        <v>385568.33799999999</v>
      </c>
      <c r="E11" s="54">
        <v>383559.745</v>
      </c>
      <c r="F11" s="54">
        <v>392420.83100000001</v>
      </c>
      <c r="G11" s="54">
        <v>388330.05800000002</v>
      </c>
      <c r="H11" s="48"/>
    </row>
    <row r="12" spans="1:9" x14ac:dyDescent="0.25">
      <c r="A12" s="38"/>
      <c r="B12" s="38"/>
      <c r="C12" s="38"/>
      <c r="D12" s="50"/>
      <c r="E12" s="50"/>
      <c r="F12" s="50"/>
      <c r="G12" s="50"/>
      <c r="H12" s="49"/>
    </row>
    <row r="13" spans="1:9" x14ac:dyDescent="0.25">
      <c r="A13" s="39" t="s">
        <v>55</v>
      </c>
      <c r="B13" s="38"/>
      <c r="C13" s="38"/>
      <c r="D13" s="54">
        <v>140</v>
      </c>
      <c r="E13" s="54">
        <v>140</v>
      </c>
      <c r="F13" s="54">
        <v>138</v>
      </c>
      <c r="G13" s="54">
        <v>137</v>
      </c>
      <c r="H13" s="48"/>
    </row>
    <row r="14" spans="1:9" x14ac:dyDescent="0.25">
      <c r="A14" s="39"/>
      <c r="B14" s="38"/>
      <c r="C14" s="38"/>
      <c r="D14" s="54"/>
      <c r="E14" s="54"/>
      <c r="F14" s="54"/>
      <c r="G14" s="54"/>
      <c r="H14" s="48"/>
    </row>
    <row r="15" spans="1:9" x14ac:dyDescent="0.25">
      <c r="A15" s="39" t="s">
        <v>54</v>
      </c>
      <c r="B15" s="33"/>
      <c r="C15" s="38"/>
      <c r="D15" s="54">
        <v>287194.00544443005</v>
      </c>
      <c r="E15" s="54">
        <v>372484.92530650995</v>
      </c>
      <c r="F15" s="54">
        <v>329571.13802997005</v>
      </c>
      <c r="G15" s="54">
        <v>335978.62677326996</v>
      </c>
      <c r="H15" s="48"/>
    </row>
    <row r="16" spans="1:9" x14ac:dyDescent="0.25">
      <c r="A16" s="38"/>
      <c r="B16" s="38"/>
      <c r="C16" s="38"/>
    </row>
    <row r="17" spans="1:7" x14ac:dyDescent="0.25">
      <c r="A17" s="44"/>
      <c r="B17" s="38"/>
      <c r="C17" s="38"/>
      <c r="D17" s="4"/>
      <c r="E17" s="4"/>
      <c r="F17" s="4"/>
      <c r="G17" s="4"/>
    </row>
    <row r="18" spans="1:7" x14ac:dyDescent="0.25">
      <c r="A18" s="37" t="s">
        <v>44</v>
      </c>
    </row>
    <row r="19" spans="1:7" ht="16.5" x14ac:dyDescent="0.25">
      <c r="A19" s="38"/>
      <c r="B19" s="45"/>
      <c r="C19" s="45"/>
    </row>
    <row r="24" spans="1:7" ht="19.5" x14ac:dyDescent="0.3">
      <c r="A24" s="47"/>
    </row>
  </sheetData>
  <mergeCells count="1">
    <mergeCell ref="A2:G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1A</vt:lpstr>
      <vt:lpstr>Table1B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FU Tsip-kong, Aleox</cp:lastModifiedBy>
  <cp:lastPrinted>2017-09-27T10:48:03Z</cp:lastPrinted>
  <dcterms:created xsi:type="dcterms:W3CDTF">1998-05-23T02:17:03Z</dcterms:created>
  <dcterms:modified xsi:type="dcterms:W3CDTF">2017-09-27T10:48:06Z</dcterms:modified>
</cp:coreProperties>
</file>