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14670" windowHeight="11565" tabRatio="605"/>
  </bookViews>
  <sheets>
    <sheet name="Table 1A" sheetId="2" r:id="rId1"/>
    <sheet name="Table1B" sheetId="3" r:id="rId2"/>
  </sheets>
  <definedNames>
    <definedName name="_xlnm.Print_Area" localSheetId="0">'Table 1A'!$A$1:$O$66</definedName>
  </definedNames>
  <calcPr calcId="145621"/>
</workbook>
</file>

<file path=xl/calcChain.xml><?xml version="1.0" encoding="utf-8"?>
<calcChain xmlns="http://schemas.openxmlformats.org/spreadsheetml/2006/main">
  <c r="G6" i="3" l="1"/>
  <c r="L5" i="2"/>
  <c r="H5" i="2"/>
  <c r="D5" i="2"/>
  <c r="D4" i="2"/>
  <c r="B1" i="2"/>
  <c r="N34" i="2" l="1"/>
  <c r="F34" i="2"/>
  <c r="N9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F21" i="2" l="1"/>
  <c r="N21" i="2"/>
  <c r="J21" i="2"/>
  <c r="F22" i="2"/>
  <c r="N22" i="2"/>
  <c r="F23" i="2"/>
  <c r="J22" i="2"/>
  <c r="N23" i="2"/>
  <c r="J23" i="2"/>
</calcChain>
</file>

<file path=xl/sharedStrings.xml><?xml version="1.0" encoding="utf-8"?>
<sst xmlns="http://schemas.openxmlformats.org/spreadsheetml/2006/main" count="294" uniqueCount="57">
  <si>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</si>
  <si>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</si>
  <si>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</si>
  <si>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</si>
  <si>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</si>
  <si>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</si>
  <si>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</si>
  <si>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</si>
  <si>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</si>
  <si>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</si>
  <si>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</si>
  <si>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</si>
  <si>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</si>
  <si>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</si>
  <si>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</si>
  <si>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</si>
  <si>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</si>
  <si>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</si>
  <si>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</si>
  <si>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</si>
  <si>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</si>
  <si>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</si>
  <si>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</si>
  <si>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</si>
  <si>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</si>
  <si>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</si>
  <si>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</si>
  <si>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</si>
  <si>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</si>
  <si>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</si>
  <si>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</si>
  <si>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</si>
  <si>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</si>
  <si>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</si>
  <si>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</si>
  <si>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</si>
  <si>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</si>
  <si>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</si>
  <si>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</si>
  <si>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</si>
  <si>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</si>
  <si>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</si>
  <si>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</si>
  <si>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</si>
  <si>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</si>
  <si>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</si>
  <si>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</si>
  <si>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</si>
  <si>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</si>
  <si>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2" type="noConversion"/>
  </si>
  <si>
    <t>流通紙幣及硬幣</t>
    <phoneticPr fontId="22" type="noConversion"/>
  </si>
  <si>
    <t>活期及儲蓄存款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</si>
  <si>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2" type="noConversion"/>
  </si>
  <si>
    <t>附表1.2: 人民幣存款及跨境貿易結算統計數字</t>
    <phoneticPr fontId="22" type="noConversion"/>
  </si>
  <si>
    <t>與跨境貿易結算有關的人民幣匯款總額</t>
    <phoneticPr fontId="22" type="noConversion"/>
  </si>
  <si>
    <t>經營人民幣銀行業務的認可機構數目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</si>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</sst>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5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79" fontId="19" fillId="0" borderId="0" xfId="0" applyNumberFormat="1" applyFont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0" fontId="13" fillId="0" borderId="0" xfId="0" applyFont="1"/>
    <xf numFmtId="0" fontId="23" fillId="0" borderId="0" xfId="0" applyFont="1" applyAlignment="1">
      <alignment horizontal="left"/>
    </xf>
    <xf numFmtId="3" fontId="24" fillId="0" borderId="0" xfId="0" applyNumberFormat="1" applyFont="1" applyFill="1"/>
    <xf numFmtId="0" fontId="24" fillId="0" borderId="0" xfId="0" applyFont="1" applyFill="1"/>
    <xf numFmtId="0" fontId="20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0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Protection="1"/>
    <xf numFmtId="177" fontId="20" fillId="0" borderId="0" xfId="1" applyNumberFormat="1" applyFont="1" applyFill="1" applyAlignment="1" applyProtection="1">
      <alignment horizontal="left"/>
    </xf>
    <xf numFmtId="181" fontId="20" fillId="0" borderId="0" xfId="1" applyNumberFormat="1" applyFont="1" applyAlignment="1" applyProtection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>
      <selection activeCell="B39" sqref="B39"/>
    </sheetView>
  </sheetViews>
  <sheetFormatPr defaultRowHeight="15.75" x14ac:dyDescent="0.25"/>
  <cols>
    <col min="1" max="1" width="5" customWidth="1"/>
    <col min="2" max="2" width="25.25" customWidth="1"/>
    <col min="3" max="4" width="13.625" customWidth="1"/>
    <col min="5" max="5" width="1.625" customWidth="1"/>
    <col min="6" max="6" width="6.5" customWidth="1"/>
    <col min="7" max="7" width="1.625" customWidth="1"/>
    <col min="8" max="8" width="13.625" customWidth="1"/>
    <col min="9" max="9" width="1.625" customWidth="1"/>
    <col min="10" max="10" width="6.75" customWidth="1"/>
    <col min="11" max="11" width="1.625" customWidth="1"/>
    <col min="12" max="12" width="13.625" customWidth="1"/>
    <col min="13" max="13" width="1.625" customWidth="1"/>
    <col min="14" max="14" width="6.25" customWidth="1"/>
    <col min="15" max="15" width="1.75" customWidth="1"/>
    <col min="17" max="17" width="11.875" bestFit="1" customWidth="1"/>
  </cols>
  <sheetData>
    <row r="1" spans="2:17" ht="24" customHeight="1" x14ac:dyDescent="0.3">
      <c r="B1" s="52" t="str">
        <f>"附表1.1："&amp;TEXT(C4,"yyyy年m月")&amp;"香港貨幣統計數字"</f>
        <v>附表1.1：2018年5月香港貨幣統計數字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100000000000001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51">
        <v>43221</v>
      </c>
      <c r="D4" s="27" t="str">
        <f>"( 與"&amp;TEXT(C4,"yyyy年m月")&amp;"比較之變動百分率 )"</f>
        <v>( 與2018年5月比較之變動百分率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51"/>
    </row>
    <row r="5" spans="2:17" x14ac:dyDescent="0.25">
      <c r="B5" s="32" t="s">
        <v>12</v>
      </c>
      <c r="C5" s="11"/>
      <c r="D5" s="51">
        <f>C4-25</f>
        <v>43196</v>
      </c>
      <c r="E5" s="8"/>
      <c r="F5" s="9"/>
      <c r="G5" s="9"/>
      <c r="H5" s="51">
        <f>C4-89</f>
        <v>43132</v>
      </c>
      <c r="I5" s="8"/>
      <c r="J5" s="21"/>
      <c r="K5" s="21"/>
      <c r="L5" s="51">
        <f>C4-365</f>
        <v>42856</v>
      </c>
      <c r="M5" s="8"/>
      <c r="N5" s="10"/>
    </row>
    <row r="6" spans="2:17" ht="12.95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2.95" customHeight="1" x14ac:dyDescent="0.25">
      <c r="B7" s="6" t="s">
        <v>17</v>
      </c>
      <c r="C7" s="19">
        <v>1692271.828</v>
      </c>
      <c r="D7" s="19">
        <v>2025904.912</v>
      </c>
      <c r="E7" s="23" t="s">
        <v>0</v>
      </c>
      <c r="F7" s="25">
        <f>(C7/D7-1)*100</f>
        <v>-16.468348638862473</v>
      </c>
      <c r="G7" s="22" t="s">
        <v>1</v>
      </c>
      <c r="H7" s="19">
        <v>1652521.2050000001</v>
      </c>
      <c r="I7" s="19" t="s">
        <v>0</v>
      </c>
      <c r="J7" s="25">
        <f>($C7/H7-1)*100</f>
        <v>2.4054531269993573</v>
      </c>
      <c r="K7" s="22" t="s">
        <v>1</v>
      </c>
      <c r="L7" s="19">
        <v>1512278.091</v>
      </c>
      <c r="M7" s="19" t="s">
        <v>0</v>
      </c>
      <c r="N7" s="25">
        <f>($C7/L7-1)*100</f>
        <v>11.9021586090015</v>
      </c>
      <c r="O7" s="22" t="s">
        <v>1</v>
      </c>
    </row>
    <row r="8" spans="2:17" ht="12.95" customHeight="1" x14ac:dyDescent="0.25">
      <c r="B8" s="5" t="s">
        <v>18</v>
      </c>
      <c r="C8" s="19">
        <v>853099.59900000005</v>
      </c>
      <c r="D8" s="19">
        <v>889375.48899999994</v>
      </c>
      <c r="E8" s="19" t="s">
        <v>0</v>
      </c>
      <c r="F8" s="25">
        <f t="shared" ref="F8:F18" si="0">(C8/D8-1)*100</f>
        <v>-4.0788047847808322</v>
      </c>
      <c r="G8" s="22" t="s">
        <v>1</v>
      </c>
      <c r="H8" s="19">
        <v>842338.99199999997</v>
      </c>
      <c r="I8" s="19" t="s">
        <v>0</v>
      </c>
      <c r="J8" s="25">
        <f t="shared" ref="J8:J18" si="1">($C8/H8-1)*100</f>
        <v>1.2774675163084614</v>
      </c>
      <c r="K8" s="22" t="s">
        <v>1</v>
      </c>
      <c r="L8" s="19">
        <v>787401.79500000004</v>
      </c>
      <c r="M8" s="19" t="s">
        <v>0</v>
      </c>
      <c r="N8" s="25">
        <f t="shared" ref="N8:N18" si="2">($C8/L8-1)*100</f>
        <v>8.3436187747070178</v>
      </c>
      <c r="O8" s="22" t="s">
        <v>1</v>
      </c>
    </row>
    <row r="9" spans="2:17" ht="12.95" customHeight="1" x14ac:dyDescent="0.25">
      <c r="B9" s="5" t="s">
        <v>19</v>
      </c>
      <c r="C9" s="19">
        <v>2545371.4270000001</v>
      </c>
      <c r="D9" s="19">
        <v>2915280.4010000001</v>
      </c>
      <c r="E9" s="19" t="s">
        <v>0</v>
      </c>
      <c r="F9" s="25">
        <f t="shared" si="0"/>
        <v>-12.688624184250463</v>
      </c>
      <c r="G9" s="22" t="s">
        <v>1</v>
      </c>
      <c r="H9" s="19">
        <v>2494860.1970000002</v>
      </c>
      <c r="I9" s="19" t="s">
        <v>0</v>
      </c>
      <c r="J9" s="25">
        <f t="shared" si="1"/>
        <v>2.0246116419965432</v>
      </c>
      <c r="K9" s="22" t="s">
        <v>1</v>
      </c>
      <c r="L9" s="19">
        <v>2299679.8859999999</v>
      </c>
      <c r="M9" s="19" t="s">
        <v>0</v>
      </c>
      <c r="N9" s="25">
        <f t="shared" si="2"/>
        <v>10.68372787428904</v>
      </c>
      <c r="O9" s="22" t="s">
        <v>1</v>
      </c>
    </row>
    <row r="10" spans="2:17" ht="12.95" customHeight="1" x14ac:dyDescent="0.25">
      <c r="B10" s="6" t="s">
        <v>20</v>
      </c>
      <c r="C10" s="19">
        <v>7274433.0499999998</v>
      </c>
      <c r="D10" s="19">
        <v>7576048.5279999999</v>
      </c>
      <c r="E10" s="19" t="s">
        <v>0</v>
      </c>
      <c r="F10" s="25">
        <f t="shared" si="0"/>
        <v>-3.9811714099411089</v>
      </c>
      <c r="G10" s="22" t="s">
        <v>1</v>
      </c>
      <c r="H10" s="19">
        <v>7266463.159</v>
      </c>
      <c r="I10" s="19" t="s">
        <v>0</v>
      </c>
      <c r="J10" s="25">
        <f t="shared" si="1"/>
        <v>0.10968047075459175</v>
      </c>
      <c r="K10" s="22" t="s">
        <v>1</v>
      </c>
      <c r="L10" s="19">
        <v>6752073.8360000001</v>
      </c>
      <c r="M10" s="19" t="s">
        <v>0</v>
      </c>
      <c r="N10" s="25">
        <f t="shared" si="2"/>
        <v>7.7362781670860858</v>
      </c>
      <c r="O10" s="22" t="s">
        <v>1</v>
      </c>
    </row>
    <row r="11" spans="2:17" ht="12.95" customHeight="1" x14ac:dyDescent="0.25">
      <c r="B11" s="5" t="s">
        <v>21</v>
      </c>
      <c r="C11" s="19">
        <v>6734669.7220000001</v>
      </c>
      <c r="D11" s="19">
        <v>6772132.6390000004</v>
      </c>
      <c r="E11" s="19" t="s">
        <v>0</v>
      </c>
      <c r="F11" s="25">
        <f t="shared" si="0"/>
        <v>-0.55319231026657034</v>
      </c>
      <c r="G11" s="22" t="s">
        <v>1</v>
      </c>
      <c r="H11" s="19">
        <v>6733711.375</v>
      </c>
      <c r="I11" s="19" t="s">
        <v>0</v>
      </c>
      <c r="J11" s="25">
        <f t="shared" si="1"/>
        <v>1.4232077180476033E-2</v>
      </c>
      <c r="K11" s="22" t="s">
        <v>1</v>
      </c>
      <c r="L11" s="19">
        <v>6434941.0420000004</v>
      </c>
      <c r="M11" s="19" t="s">
        <v>0</v>
      </c>
      <c r="N11" s="25">
        <f t="shared" si="2"/>
        <v>4.657831020419767</v>
      </c>
      <c r="O11" s="22" t="s">
        <v>1</v>
      </c>
    </row>
    <row r="12" spans="2:17" ht="12.95" customHeight="1" x14ac:dyDescent="0.25">
      <c r="B12" s="5" t="s">
        <v>19</v>
      </c>
      <c r="C12" s="19">
        <v>14009102.772</v>
      </c>
      <c r="D12" s="19">
        <v>14348181.166999999</v>
      </c>
      <c r="E12" s="19" t="s">
        <v>0</v>
      </c>
      <c r="F12" s="25">
        <f t="shared" si="0"/>
        <v>-2.3632151772648435</v>
      </c>
      <c r="G12" s="22" t="s">
        <v>1</v>
      </c>
      <c r="H12" s="19">
        <v>14000174.534</v>
      </c>
      <c r="I12" s="19" t="s">
        <v>0</v>
      </c>
      <c r="J12" s="25">
        <f t="shared" si="1"/>
        <v>6.3772333539957593E-2</v>
      </c>
      <c r="K12" s="22" t="s">
        <v>1</v>
      </c>
      <c r="L12" s="19">
        <v>13187014.878</v>
      </c>
      <c r="M12" s="19" t="s">
        <v>0</v>
      </c>
      <c r="N12" s="25">
        <f t="shared" si="2"/>
        <v>6.2340711799111936</v>
      </c>
      <c r="O12" s="22" t="s">
        <v>1</v>
      </c>
    </row>
    <row r="13" spans="2:17" ht="12.95" customHeight="1" x14ac:dyDescent="0.25">
      <c r="B13" s="6" t="s">
        <v>22</v>
      </c>
      <c r="C13" s="19">
        <v>7291677.4280000003</v>
      </c>
      <c r="D13" s="19">
        <v>7591475.2220000001</v>
      </c>
      <c r="E13" s="19" t="s">
        <v>0</v>
      </c>
      <c r="F13" s="25">
        <f t="shared" si="0"/>
        <v>-3.9491374895249565</v>
      </c>
      <c r="G13" s="22" t="s">
        <v>1</v>
      </c>
      <c r="H13" s="19">
        <v>7281992.3930000002</v>
      </c>
      <c r="I13" s="19" t="s">
        <v>0</v>
      </c>
      <c r="J13" s="25">
        <f t="shared" si="1"/>
        <v>0.1329997956233786</v>
      </c>
      <c r="K13" s="22" t="s">
        <v>1</v>
      </c>
      <c r="L13" s="19">
        <v>6764565.051</v>
      </c>
      <c r="M13" s="19" t="s">
        <v>0</v>
      </c>
      <c r="N13" s="25">
        <f t="shared" si="2"/>
        <v>7.792258231326743</v>
      </c>
      <c r="O13" s="22" t="s">
        <v>1</v>
      </c>
    </row>
    <row r="14" spans="2:17" ht="12.95" customHeight="1" x14ac:dyDescent="0.25">
      <c r="B14" s="5" t="s">
        <v>21</v>
      </c>
      <c r="C14" s="19">
        <v>6769440.3839999996</v>
      </c>
      <c r="D14" s="19">
        <v>6808757.1519999998</v>
      </c>
      <c r="E14" s="19" t="s">
        <v>0</v>
      </c>
      <c r="F14" s="25">
        <f t="shared" si="0"/>
        <v>-0.57744412265389178</v>
      </c>
      <c r="G14" s="22" t="s">
        <v>1</v>
      </c>
      <c r="H14" s="19">
        <v>6766729.9050000003</v>
      </c>
      <c r="I14" s="19" t="s">
        <v>0</v>
      </c>
      <c r="J14" s="25">
        <f t="shared" si="1"/>
        <v>4.0055965555785278E-2</v>
      </c>
      <c r="K14" s="22" t="s">
        <v>1</v>
      </c>
      <c r="L14" s="19">
        <v>6468381.9100000001</v>
      </c>
      <c r="M14" s="19" t="s">
        <v>0</v>
      </c>
      <c r="N14" s="25">
        <f t="shared" si="2"/>
        <v>4.6543088857287307</v>
      </c>
      <c r="O14" s="22" t="s">
        <v>1</v>
      </c>
    </row>
    <row r="15" spans="2:17" ht="12.95" customHeight="1" x14ac:dyDescent="0.25">
      <c r="B15" s="5" t="s">
        <v>47</v>
      </c>
      <c r="C15" s="19">
        <v>14061117.812000001</v>
      </c>
      <c r="D15" s="19">
        <v>14400232.374</v>
      </c>
      <c r="E15" s="19" t="s">
        <v>0</v>
      </c>
      <c r="F15" s="25">
        <f t="shared" si="0"/>
        <v>-2.3549242345024868</v>
      </c>
      <c r="G15" s="22" t="s">
        <v>1</v>
      </c>
      <c r="H15" s="19">
        <v>14048722.298</v>
      </c>
      <c r="I15" s="19" t="s">
        <v>0</v>
      </c>
      <c r="J15" s="25">
        <f t="shared" si="1"/>
        <v>8.8232322748416081E-2</v>
      </c>
      <c r="K15" s="22" t="s">
        <v>1</v>
      </c>
      <c r="L15" s="19">
        <v>13232946.960999999</v>
      </c>
      <c r="M15" s="19" t="s">
        <v>0</v>
      </c>
      <c r="N15" s="25">
        <f t="shared" si="2"/>
        <v>6.258400743543957</v>
      </c>
      <c r="O15" s="22" t="s">
        <v>1</v>
      </c>
    </row>
    <row r="16" spans="2:17" ht="12.95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2.95" customHeight="1" x14ac:dyDescent="0.25">
      <c r="B17" s="33" t="s">
        <v>50</v>
      </c>
      <c r="C17" s="19">
        <v>483990</v>
      </c>
      <c r="D17" s="19">
        <v>492686</v>
      </c>
      <c r="E17" s="19" t="s">
        <v>0</v>
      </c>
      <c r="F17" s="25">
        <f t="shared" si="0"/>
        <v>-1.7650186934477508</v>
      </c>
      <c r="G17" s="22" t="s">
        <v>1</v>
      </c>
      <c r="H17" s="19">
        <v>488716</v>
      </c>
      <c r="I17" s="19" t="s">
        <v>0</v>
      </c>
      <c r="J17" s="25">
        <f t="shared" si="1"/>
        <v>-0.96702379295950935</v>
      </c>
      <c r="K17" s="22" t="s">
        <v>1</v>
      </c>
      <c r="L17" s="19">
        <v>432332</v>
      </c>
      <c r="M17" s="19" t="s">
        <v>0</v>
      </c>
      <c r="N17" s="25">
        <f t="shared" si="2"/>
        <v>11.948687582691075</v>
      </c>
      <c r="O17" s="22" t="s">
        <v>1</v>
      </c>
    </row>
    <row r="18" spans="2:16" ht="12.95" customHeight="1" x14ac:dyDescent="0.25">
      <c r="B18" s="6" t="s">
        <v>23</v>
      </c>
      <c r="C18" s="19">
        <v>462139.658</v>
      </c>
      <c r="D18" s="19">
        <v>467038.84499999997</v>
      </c>
      <c r="E18" s="19" t="s">
        <v>0</v>
      </c>
      <c r="F18" s="25">
        <f t="shared" si="0"/>
        <v>-1.048989190610039</v>
      </c>
      <c r="G18" s="22" t="s">
        <v>1</v>
      </c>
      <c r="H18" s="19">
        <v>464699.005</v>
      </c>
      <c r="I18" s="19" t="s">
        <v>0</v>
      </c>
      <c r="J18" s="25">
        <f t="shared" si="1"/>
        <v>-0.55075370776832555</v>
      </c>
      <c r="K18" s="22" t="s">
        <v>1</v>
      </c>
      <c r="L18" s="19">
        <v>410229.43699999998</v>
      </c>
      <c r="M18" s="19" t="s">
        <v>0</v>
      </c>
      <c r="N18" s="25">
        <f t="shared" si="2"/>
        <v>12.653948331845344</v>
      </c>
      <c r="O18" s="22" t="s">
        <v>1</v>
      </c>
    </row>
    <row r="19" spans="2:16" ht="12.95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2.95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2.95" customHeight="1" x14ac:dyDescent="0.25">
      <c r="B21" s="33" t="s">
        <v>25</v>
      </c>
      <c r="C21" s="64">
        <v>1691207.4739999999</v>
      </c>
      <c r="D21" s="58">
        <v>1719926.426</v>
      </c>
      <c r="E21" s="61" t="s">
        <v>0</v>
      </c>
      <c r="F21" s="62">
        <f>C21/D21*100-100</f>
        <v>-1.669777937349977</v>
      </c>
      <c r="G21" s="63" t="s">
        <v>1</v>
      </c>
      <c r="H21" s="64">
        <v>1685614.8149999999</v>
      </c>
      <c r="I21" s="61" t="s">
        <v>0</v>
      </c>
      <c r="J21" s="62">
        <f>C21/H21*100-100</f>
        <v>0.33178748491245358</v>
      </c>
      <c r="K21" s="63" t="s">
        <v>1</v>
      </c>
      <c r="L21" s="58">
        <v>1510670.8910000001</v>
      </c>
      <c r="M21" s="61" t="s">
        <v>0</v>
      </c>
      <c r="N21" s="62">
        <f>C21/L21*100-100</f>
        <v>11.950755394544757</v>
      </c>
      <c r="O21" s="63" t="s">
        <v>1</v>
      </c>
      <c r="P21" s="30"/>
    </row>
    <row r="22" spans="2:16" ht="12.95" customHeight="1" x14ac:dyDescent="0.25">
      <c r="B22" s="6" t="s">
        <v>23</v>
      </c>
      <c r="C22" s="64">
        <v>463958.11800000002</v>
      </c>
      <c r="D22" s="58">
        <v>464352.69500000001</v>
      </c>
      <c r="E22" s="61" t="s">
        <v>0</v>
      </c>
      <c r="F22" s="62">
        <f>C22/D22*100-100</f>
        <v>-8.4973556576429132E-2</v>
      </c>
      <c r="G22" s="63" t="s">
        <v>1</v>
      </c>
      <c r="H22" s="64">
        <v>452758.31300000002</v>
      </c>
      <c r="I22" s="61" t="s">
        <v>0</v>
      </c>
      <c r="J22" s="62">
        <f>C22/H22*100-100</f>
        <v>2.4736829072865589</v>
      </c>
      <c r="K22" s="63" t="s">
        <v>1</v>
      </c>
      <c r="L22" s="58">
        <v>411815.52299999999</v>
      </c>
      <c r="M22" s="61" t="s">
        <v>0</v>
      </c>
      <c r="N22" s="62">
        <f>C22/L22*100-100</f>
        <v>12.6616390319993</v>
      </c>
      <c r="O22" s="63" t="s">
        <v>1</v>
      </c>
      <c r="P22" s="30"/>
    </row>
    <row r="23" spans="2:16" ht="12.95" customHeight="1" x14ac:dyDescent="0.25">
      <c r="B23" s="6" t="s">
        <v>26</v>
      </c>
      <c r="C23" s="64">
        <v>1227249.3570000001</v>
      </c>
      <c r="D23" s="58">
        <v>1255573.7309999999</v>
      </c>
      <c r="E23" s="61" t="s">
        <v>0</v>
      </c>
      <c r="F23" s="62">
        <f>C23/D23*100-100</f>
        <v>-2.2558909366032083</v>
      </c>
      <c r="G23" s="63" t="s">
        <v>1</v>
      </c>
      <c r="H23" s="64">
        <v>1232856.5020000001</v>
      </c>
      <c r="I23" s="61" t="s">
        <v>0</v>
      </c>
      <c r="J23" s="62">
        <f>C23/H23*100-100</f>
        <v>-0.45480921671774865</v>
      </c>
      <c r="K23" s="63" t="s">
        <v>1</v>
      </c>
      <c r="L23" s="58">
        <v>1098855.368</v>
      </c>
      <c r="M23" s="61" t="s">
        <v>0</v>
      </c>
      <c r="N23" s="62">
        <f>C23/L23*100-100</f>
        <v>11.684339244179782</v>
      </c>
      <c r="O23" s="63" t="s">
        <v>1</v>
      </c>
      <c r="P23" s="30"/>
    </row>
    <row r="24" spans="2:16" ht="12.95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2.95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2.95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2.95" customHeight="1" x14ac:dyDescent="0.25">
      <c r="B27" s="33" t="s">
        <v>49</v>
      </c>
      <c r="C27" s="19">
        <v>2083231.7690000001</v>
      </c>
      <c r="D27" s="19">
        <v>2448241.5559999999</v>
      </c>
      <c r="E27" s="19" t="s">
        <v>0</v>
      </c>
      <c r="F27" s="25">
        <f t="shared" ref="F27:F40" si="3">(C27/D27-1)*100</f>
        <v>-14.909059365709087</v>
      </c>
      <c r="G27" s="22" t="s">
        <v>1</v>
      </c>
      <c r="H27" s="19">
        <v>2030161.192</v>
      </c>
      <c r="I27" s="19" t="s">
        <v>0</v>
      </c>
      <c r="J27" s="25">
        <f t="shared" ref="J27:J40" si="4">($C27/H27-1)*100</f>
        <v>2.6141065649924133</v>
      </c>
      <c r="K27" s="22" t="s">
        <v>1</v>
      </c>
      <c r="L27" s="19">
        <v>1889450.449</v>
      </c>
      <c r="M27" s="19" t="s">
        <v>0</v>
      </c>
      <c r="N27" s="25">
        <f t="shared" ref="N27:N40" si="5">($C27/L27-1)*100</f>
        <v>10.255961996916074</v>
      </c>
      <c r="O27" s="22" t="s">
        <v>1</v>
      </c>
    </row>
    <row r="28" spans="2:16" ht="12.95" customHeight="1" x14ac:dyDescent="0.25">
      <c r="B28" s="33" t="s">
        <v>4</v>
      </c>
      <c r="C28" s="19">
        <v>5257525.2759999996</v>
      </c>
      <c r="D28" s="19">
        <v>5326375.5980000002</v>
      </c>
      <c r="E28" s="19" t="s">
        <v>0</v>
      </c>
      <c r="F28" s="25">
        <f t="shared" si="3"/>
        <v>-1.2926298705981831</v>
      </c>
      <c r="G28" s="22" t="s">
        <v>1</v>
      </c>
      <c r="H28" s="19">
        <v>5479706.7850000001</v>
      </c>
      <c r="I28" s="19" t="s">
        <v>0</v>
      </c>
      <c r="J28" s="25">
        <f t="shared" si="4"/>
        <v>-4.0546240468229851</v>
      </c>
      <c r="K28" s="22" t="s">
        <v>1</v>
      </c>
      <c r="L28" s="19">
        <v>5126918.7350000003</v>
      </c>
      <c r="M28" s="19" t="s">
        <v>0</v>
      </c>
      <c r="N28" s="25">
        <f t="shared" si="5"/>
        <v>2.5474665730194967</v>
      </c>
      <c r="O28" s="22" t="s">
        <v>1</v>
      </c>
    </row>
    <row r="29" spans="2:16" ht="12.95" customHeight="1" x14ac:dyDescent="0.25">
      <c r="B29" s="33" t="s">
        <v>5</v>
      </c>
      <c r="C29" s="19">
        <v>5646606.8810000001</v>
      </c>
      <c r="D29" s="19">
        <v>5545661.1859999998</v>
      </c>
      <c r="E29" s="19" t="s">
        <v>0</v>
      </c>
      <c r="F29" s="25">
        <f t="shared" si="3"/>
        <v>1.8202643763170601</v>
      </c>
      <c r="G29" s="22" t="s">
        <v>1</v>
      </c>
      <c r="H29" s="19">
        <v>5457295.7779999999</v>
      </c>
      <c r="I29" s="19" t="s">
        <v>0</v>
      </c>
      <c r="J29" s="25">
        <f t="shared" si="4"/>
        <v>3.468954418105219</v>
      </c>
      <c r="K29" s="22" t="s">
        <v>1</v>
      </c>
      <c r="L29" s="19">
        <v>5248005.3360000001</v>
      </c>
      <c r="M29" s="19" t="s">
        <v>0</v>
      </c>
      <c r="N29" s="25">
        <f t="shared" si="5"/>
        <v>7.5952961073742387</v>
      </c>
      <c r="O29" s="22" t="s">
        <v>1</v>
      </c>
    </row>
    <row r="30" spans="2:16" ht="12.95" customHeight="1" x14ac:dyDescent="0.25">
      <c r="B30" s="24" t="s">
        <v>52</v>
      </c>
      <c r="C30" s="19">
        <v>5603118.3799999999</v>
      </c>
      <c r="D30" s="19">
        <v>5501587.6519999998</v>
      </c>
      <c r="E30" s="19" t="s">
        <v>0</v>
      </c>
      <c r="F30" s="25">
        <f t="shared" si="3"/>
        <v>1.845480512576958</v>
      </c>
      <c r="G30" s="22" t="s">
        <v>1</v>
      </c>
      <c r="H30" s="19">
        <v>5417525.432</v>
      </c>
      <c r="I30" s="19" t="s">
        <v>0</v>
      </c>
      <c r="J30" s="25">
        <f t="shared" si="4"/>
        <v>3.4257882188009292</v>
      </c>
      <c r="K30" s="22" t="s">
        <v>1</v>
      </c>
      <c r="L30" s="19">
        <v>5208057.9330000002</v>
      </c>
      <c r="M30" s="19" t="s">
        <v>0</v>
      </c>
      <c r="N30" s="25">
        <f t="shared" si="5"/>
        <v>7.5855616831134842</v>
      </c>
      <c r="O30" s="22" t="s">
        <v>1</v>
      </c>
    </row>
    <row r="31" spans="2:16" ht="12.95" customHeight="1" x14ac:dyDescent="0.25">
      <c r="B31" s="6" t="s">
        <v>28</v>
      </c>
      <c r="C31" s="19">
        <v>37660.36</v>
      </c>
      <c r="D31" s="19">
        <v>38244.067000000003</v>
      </c>
      <c r="E31" s="19" t="s">
        <v>0</v>
      </c>
      <c r="F31" s="25">
        <f t="shared" si="3"/>
        <v>-1.5262681136919976</v>
      </c>
      <c r="G31" s="22" t="s">
        <v>1</v>
      </c>
      <c r="H31" s="19">
        <v>33909.517999999996</v>
      </c>
      <c r="I31" s="19" t="s">
        <v>0</v>
      </c>
      <c r="J31" s="25">
        <f t="shared" si="4"/>
        <v>11.06132502384729</v>
      </c>
      <c r="K31" s="22" t="s">
        <v>1</v>
      </c>
      <c r="L31" s="19">
        <v>34101.934999999998</v>
      </c>
      <c r="M31" s="19" t="s">
        <v>0</v>
      </c>
      <c r="N31" s="25">
        <f t="shared" si="5"/>
        <v>10.434671815543606</v>
      </c>
      <c r="O31" s="22" t="s">
        <v>1</v>
      </c>
    </row>
    <row r="32" spans="2:16" ht="12.95" customHeight="1" x14ac:dyDescent="0.25">
      <c r="B32" s="6" t="s">
        <v>29</v>
      </c>
      <c r="C32" s="19">
        <v>5828.1409999999996</v>
      </c>
      <c r="D32" s="19">
        <v>5829.4669999999996</v>
      </c>
      <c r="E32" s="19" t="s">
        <v>0</v>
      </c>
      <c r="F32" s="25">
        <f t="shared" si="3"/>
        <v>-2.2746504954918034E-2</v>
      </c>
      <c r="G32" s="22" t="s">
        <v>1</v>
      </c>
      <c r="H32" s="19">
        <v>5860.8280000000004</v>
      </c>
      <c r="I32" s="19" t="s">
        <v>0</v>
      </c>
      <c r="J32" s="25">
        <f t="shared" si="4"/>
        <v>-0.55771983071335463</v>
      </c>
      <c r="K32" s="22" t="s">
        <v>1</v>
      </c>
      <c r="L32" s="19">
        <v>5845.4679999999998</v>
      </c>
      <c r="M32" s="19" t="s">
        <v>0</v>
      </c>
      <c r="N32" s="25">
        <f t="shared" si="5"/>
        <v>-0.29641766920972534</v>
      </c>
      <c r="O32" s="22" t="s">
        <v>1</v>
      </c>
    </row>
    <row r="33" spans="2:15" ht="12.95" customHeight="1" x14ac:dyDescent="0.25">
      <c r="B33" s="33" t="s">
        <v>30</v>
      </c>
      <c r="C33" s="19">
        <v>6726931.2290000003</v>
      </c>
      <c r="D33" s="19">
        <v>7024405.273</v>
      </c>
      <c r="E33" s="19" t="s">
        <v>0</v>
      </c>
      <c r="F33" s="25">
        <f t="shared" si="3"/>
        <v>-4.2348644823130162</v>
      </c>
      <c r="G33" s="22" t="s">
        <v>1</v>
      </c>
      <c r="H33" s="19">
        <v>6716955.807</v>
      </c>
      <c r="I33" s="19" t="s">
        <v>0</v>
      </c>
      <c r="J33" s="25">
        <f t="shared" si="4"/>
        <v>0.14851105599957837</v>
      </c>
      <c r="K33" s="22" t="s">
        <v>1</v>
      </c>
      <c r="L33" s="19">
        <v>6257087.5690000001</v>
      </c>
      <c r="M33" s="19" t="s">
        <v>0</v>
      </c>
      <c r="N33" s="25">
        <f t="shared" si="5"/>
        <v>7.5089832900499198</v>
      </c>
      <c r="O33" s="22" t="s">
        <v>1</v>
      </c>
    </row>
    <row r="34" spans="2:15" ht="12.95" customHeight="1" x14ac:dyDescent="0.25">
      <c r="B34" s="5" t="s">
        <v>31</v>
      </c>
      <c r="C34" s="19">
        <v>1230132.17</v>
      </c>
      <c r="D34" s="19">
        <v>1558866.067</v>
      </c>
      <c r="E34" s="19" t="s">
        <v>0</v>
      </c>
      <c r="F34" s="25">
        <f t="shared" si="3"/>
        <v>-21.088014163567014</v>
      </c>
      <c r="G34" s="22" t="s">
        <v>1</v>
      </c>
      <c r="H34" s="19">
        <v>1187822.2</v>
      </c>
      <c r="I34" s="19" t="s">
        <v>0</v>
      </c>
      <c r="J34" s="25">
        <f t="shared" si="4"/>
        <v>3.5619783836335017</v>
      </c>
      <c r="K34" s="22" t="s">
        <v>1</v>
      </c>
      <c r="L34" s="19">
        <v>1102048.6540000001</v>
      </c>
      <c r="M34" s="19" t="s">
        <v>0</v>
      </c>
      <c r="N34" s="25">
        <f t="shared" si="5"/>
        <v>11.622310461076957</v>
      </c>
      <c r="O34" s="22" t="s">
        <v>1</v>
      </c>
    </row>
    <row r="35" spans="2:15" ht="12.95" customHeight="1" x14ac:dyDescent="0.25">
      <c r="B35" s="5" t="s">
        <v>32</v>
      </c>
      <c r="C35" s="19">
        <v>3081246.6869999999</v>
      </c>
      <c r="D35" s="19">
        <v>3148597.6839999999</v>
      </c>
      <c r="E35" s="19" t="s">
        <v>0</v>
      </c>
      <c r="F35" s="25">
        <f t="shared" si="3"/>
        <v>-2.1390791634718131</v>
      </c>
      <c r="G35" s="22" t="s">
        <v>1</v>
      </c>
      <c r="H35" s="19">
        <v>3220004.8829999999</v>
      </c>
      <c r="I35" s="19" t="s">
        <v>0</v>
      </c>
      <c r="J35" s="25">
        <f t="shared" si="4"/>
        <v>-4.3092542105315772</v>
      </c>
      <c r="K35" s="22" t="s">
        <v>1</v>
      </c>
      <c r="L35" s="19">
        <v>2932521.588</v>
      </c>
      <c r="M35" s="19" t="s">
        <v>0</v>
      </c>
      <c r="N35" s="25">
        <f t="shared" si="5"/>
        <v>5.0715772940458148</v>
      </c>
      <c r="O35" s="22" t="s">
        <v>1</v>
      </c>
    </row>
    <row r="36" spans="2:15" ht="12.95" customHeight="1" x14ac:dyDescent="0.25">
      <c r="B36" s="5" t="s">
        <v>33</v>
      </c>
      <c r="C36" s="19">
        <v>2415552.372</v>
      </c>
      <c r="D36" s="19">
        <v>2316941.5219999999</v>
      </c>
      <c r="E36" s="19" t="s">
        <v>0</v>
      </c>
      <c r="F36" s="25">
        <f t="shared" si="3"/>
        <v>4.2560785010611113</v>
      </c>
      <c r="G36" s="22" t="s">
        <v>1</v>
      </c>
      <c r="H36" s="19">
        <v>2309128.7239999999</v>
      </c>
      <c r="I36" s="19" t="s">
        <v>0</v>
      </c>
      <c r="J36" s="25">
        <f t="shared" si="4"/>
        <v>4.6088226651846087</v>
      </c>
      <c r="K36" s="22" t="s">
        <v>1</v>
      </c>
      <c r="L36" s="19">
        <v>2222517.327</v>
      </c>
      <c r="M36" s="19" t="s">
        <v>0</v>
      </c>
      <c r="N36" s="25">
        <f t="shared" si="5"/>
        <v>8.6854236254959805</v>
      </c>
      <c r="O36" s="22" t="s">
        <v>1</v>
      </c>
    </row>
    <row r="37" spans="2:15" ht="12.95" customHeight="1" x14ac:dyDescent="0.25">
      <c r="B37" s="33" t="s">
        <v>34</v>
      </c>
      <c r="C37" s="19">
        <v>4555349.1979999999</v>
      </c>
      <c r="D37" s="19">
        <v>4611573.2290000003</v>
      </c>
      <c r="E37" s="19" t="s">
        <v>0</v>
      </c>
      <c r="F37" s="25">
        <f t="shared" si="3"/>
        <v>-1.2191941493292169</v>
      </c>
      <c r="G37" s="22" t="s">
        <v>1</v>
      </c>
      <c r="H37" s="19">
        <v>4651800.7850000001</v>
      </c>
      <c r="I37" s="19" t="s">
        <v>0</v>
      </c>
      <c r="J37" s="25">
        <f t="shared" si="4"/>
        <v>-2.0734247113722959</v>
      </c>
      <c r="K37" s="22" t="s">
        <v>1</v>
      </c>
      <c r="L37" s="19">
        <v>4536965.8130000001</v>
      </c>
      <c r="M37" s="19" t="s">
        <v>0</v>
      </c>
      <c r="N37" s="25">
        <f t="shared" si="5"/>
        <v>0.40519117308146502</v>
      </c>
      <c r="O37" s="22" t="s">
        <v>1</v>
      </c>
    </row>
    <row r="38" spans="2:15" ht="12.95" customHeight="1" x14ac:dyDescent="0.25">
      <c r="B38" s="33" t="s">
        <v>35</v>
      </c>
      <c r="C38" s="19">
        <v>1705083.4990000001</v>
      </c>
      <c r="D38" s="19">
        <v>1684299.838</v>
      </c>
      <c r="E38" s="19" t="s">
        <v>0</v>
      </c>
      <c r="F38" s="25">
        <f t="shared" si="3"/>
        <v>1.2339644362062918</v>
      </c>
      <c r="G38" s="22" t="s">
        <v>1</v>
      </c>
      <c r="H38" s="19">
        <v>1598407.1629999999</v>
      </c>
      <c r="I38" s="19" t="s">
        <v>0</v>
      </c>
      <c r="J38" s="25">
        <f t="shared" si="4"/>
        <v>6.6739150367533862</v>
      </c>
      <c r="K38" s="22" t="s">
        <v>1</v>
      </c>
      <c r="L38" s="19">
        <v>1470321.138</v>
      </c>
      <c r="M38" s="19" t="s">
        <v>0</v>
      </c>
      <c r="N38" s="25">
        <f t="shared" si="5"/>
        <v>15.966740525769406</v>
      </c>
      <c r="O38" s="22" t="s">
        <v>1</v>
      </c>
    </row>
    <row r="39" spans="2:15" ht="12.95" customHeight="1" x14ac:dyDescent="0.25">
      <c r="B39" s="33" t="s">
        <v>36</v>
      </c>
      <c r="C39" s="19">
        <v>6260432.6969999997</v>
      </c>
      <c r="D39" s="19">
        <v>6295873.0669999998</v>
      </c>
      <c r="E39" s="19" t="s">
        <v>0</v>
      </c>
      <c r="F39" s="25">
        <f t="shared" si="3"/>
        <v>-0.56291430311328217</v>
      </c>
      <c r="G39" s="22" t="s">
        <v>1</v>
      </c>
      <c r="H39" s="19">
        <v>6250207.9479999999</v>
      </c>
      <c r="I39" s="19" t="s">
        <v>0</v>
      </c>
      <c r="J39" s="25">
        <f t="shared" si="4"/>
        <v>0.16359054106787063</v>
      </c>
      <c r="K39" s="22" t="s">
        <v>1</v>
      </c>
      <c r="L39" s="19">
        <v>6007286.9510000004</v>
      </c>
      <c r="M39" s="19" t="s">
        <v>0</v>
      </c>
      <c r="N39" s="25">
        <f t="shared" si="5"/>
        <v>4.2139779248910214</v>
      </c>
      <c r="O39" s="22" t="s">
        <v>1</v>
      </c>
    </row>
    <row r="40" spans="2:15" ht="12.95" customHeight="1" x14ac:dyDescent="0.25">
      <c r="B40" s="33" t="s">
        <v>6</v>
      </c>
      <c r="C40" s="19">
        <v>12987363.926000001</v>
      </c>
      <c r="D40" s="19">
        <v>13320278.34</v>
      </c>
      <c r="E40" s="19" t="s">
        <v>0</v>
      </c>
      <c r="F40" s="25">
        <f t="shared" si="3"/>
        <v>-2.499305235989524</v>
      </c>
      <c r="G40" s="22" t="s">
        <v>1</v>
      </c>
      <c r="H40" s="19">
        <v>12967163.755000001</v>
      </c>
      <c r="I40" s="19" t="s">
        <v>0</v>
      </c>
      <c r="J40" s="25">
        <f t="shared" si="4"/>
        <v>0.15577940852493644</v>
      </c>
      <c r="K40" s="22" t="s">
        <v>1</v>
      </c>
      <c r="L40" s="19">
        <v>12264374.52</v>
      </c>
      <c r="M40" s="19" t="s">
        <v>0</v>
      </c>
      <c r="N40" s="25">
        <f t="shared" si="5"/>
        <v>5.8950369203174091</v>
      </c>
      <c r="O40" s="22" t="s">
        <v>1</v>
      </c>
    </row>
    <row r="41" spans="2:15" ht="12.95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95" customHeight="1" x14ac:dyDescent="0.25">
      <c r="B42" s="33" t="s">
        <v>7</v>
      </c>
      <c r="C42" s="19">
        <v>36.692</v>
      </c>
      <c r="D42" s="19">
        <v>26.253</v>
      </c>
      <c r="E42" s="19" t="s">
        <v>0</v>
      </c>
      <c r="F42" s="25">
        <v>39.763069999999999</v>
      </c>
      <c r="G42" s="22" t="s">
        <v>1</v>
      </c>
      <c r="H42" s="19">
        <v>26.184999999999999</v>
      </c>
      <c r="I42" s="19" t="s">
        <v>0</v>
      </c>
      <c r="J42" s="25">
        <v>40.126019999999997</v>
      </c>
      <c r="K42" s="22" t="s">
        <v>1</v>
      </c>
      <c r="L42" s="19">
        <v>72.956999999999994</v>
      </c>
      <c r="M42" s="19" t="s">
        <v>0</v>
      </c>
      <c r="N42" s="25">
        <v>-49.707360000000001</v>
      </c>
      <c r="O42" s="22" t="s">
        <v>1</v>
      </c>
    </row>
    <row r="43" spans="2:15" ht="12.95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5" customHeight="1" x14ac:dyDescent="0.25">
      <c r="B44" s="35" t="s">
        <v>8</v>
      </c>
      <c r="F44" s="25"/>
      <c r="H44" s="19"/>
      <c r="J44" s="25"/>
      <c r="L44" s="19"/>
      <c r="N44" s="25"/>
    </row>
    <row r="45" spans="2:15" ht="12.95" customHeight="1" x14ac:dyDescent="0.25">
      <c r="B45" s="6"/>
      <c r="F45" s="25"/>
      <c r="H45" s="19"/>
      <c r="J45" s="25"/>
      <c r="L45" s="19"/>
      <c r="N45" s="25"/>
    </row>
    <row r="46" spans="2:15" ht="12.95" customHeight="1" x14ac:dyDescent="0.25">
      <c r="B46" s="33" t="s">
        <v>13</v>
      </c>
      <c r="C46" s="19">
        <v>6776088.7549999999</v>
      </c>
      <c r="D46" s="19">
        <v>7039389.8049999997</v>
      </c>
      <c r="E46" s="19" t="s">
        <v>0</v>
      </c>
      <c r="F46" s="25">
        <v>-3.7403900000000001</v>
      </c>
      <c r="G46" s="22" t="s">
        <v>1</v>
      </c>
      <c r="H46" s="19">
        <v>6665063.3300000001</v>
      </c>
      <c r="I46" t="s">
        <v>0</v>
      </c>
      <c r="J46" s="25">
        <v>1.66578</v>
      </c>
      <c r="K46" t="s">
        <v>1</v>
      </c>
      <c r="L46" s="19">
        <v>6009750.852</v>
      </c>
      <c r="M46" t="s">
        <v>0</v>
      </c>
      <c r="N46" s="25">
        <v>12.751569999999999</v>
      </c>
      <c r="O46" t="s">
        <v>1</v>
      </c>
    </row>
    <row r="47" spans="2:15" ht="12.95" customHeight="1" x14ac:dyDescent="0.25">
      <c r="B47" s="6" t="s">
        <v>37</v>
      </c>
      <c r="C47" s="19">
        <v>311051.21799999999</v>
      </c>
      <c r="D47" s="19">
        <v>303067.40500000003</v>
      </c>
      <c r="E47" s="19" t="s">
        <v>0</v>
      </c>
      <c r="F47" s="25">
        <v>2.6343299999999998</v>
      </c>
      <c r="G47" s="22" t="s">
        <v>1</v>
      </c>
      <c r="H47" s="19">
        <v>300359.24800000002</v>
      </c>
      <c r="I47" s="19" t="s">
        <v>0</v>
      </c>
      <c r="J47" s="25">
        <v>3.55972</v>
      </c>
      <c r="K47" s="22" t="s">
        <v>1</v>
      </c>
      <c r="L47" s="19">
        <v>294143.21899999998</v>
      </c>
      <c r="M47" s="19" t="s">
        <v>0</v>
      </c>
      <c r="N47" s="25">
        <v>5.7482100000000003</v>
      </c>
      <c r="O47" s="22" t="s">
        <v>1</v>
      </c>
    </row>
    <row r="48" spans="2:15" ht="12.95" customHeight="1" x14ac:dyDescent="0.25">
      <c r="B48" s="6" t="s">
        <v>38</v>
      </c>
      <c r="C48" s="19">
        <v>232628.51699999999</v>
      </c>
      <c r="D48" s="19">
        <v>221789.114</v>
      </c>
      <c r="E48" s="19" t="s">
        <v>0</v>
      </c>
      <c r="F48" s="25">
        <v>4.8872499999999999</v>
      </c>
      <c r="G48" s="22" t="s">
        <v>1</v>
      </c>
      <c r="H48" s="19">
        <v>215231.568</v>
      </c>
      <c r="I48" s="19" t="s">
        <v>0</v>
      </c>
      <c r="J48" s="25">
        <v>8.0828900000000008</v>
      </c>
      <c r="K48" s="22" t="s">
        <v>1</v>
      </c>
      <c r="L48" s="19">
        <v>191019.77900000001</v>
      </c>
      <c r="M48" s="19" t="s">
        <v>0</v>
      </c>
      <c r="N48" s="25">
        <v>21.782419999999998</v>
      </c>
      <c r="O48" s="22" t="s">
        <v>1</v>
      </c>
    </row>
    <row r="49" spans="2:16" ht="12.95" customHeight="1" x14ac:dyDescent="0.25">
      <c r="B49" s="6" t="s">
        <v>39</v>
      </c>
      <c r="C49" s="19">
        <v>6232409.0199999996</v>
      </c>
      <c r="D49" s="19">
        <v>6514533.2860000003</v>
      </c>
      <c r="E49" s="19" t="s">
        <v>0</v>
      </c>
      <c r="F49" s="25">
        <v>-4.3306899999999997</v>
      </c>
      <c r="G49" s="22" t="s">
        <v>1</v>
      </c>
      <c r="H49" s="19">
        <v>6149472.5140000004</v>
      </c>
      <c r="I49" s="19" t="s">
        <v>0</v>
      </c>
      <c r="J49" s="25">
        <v>1.34867</v>
      </c>
      <c r="K49" s="22" t="s">
        <v>1</v>
      </c>
      <c r="L49" s="19">
        <v>5524587.8540000003</v>
      </c>
      <c r="M49" s="19" t="s">
        <v>0</v>
      </c>
      <c r="N49" s="25">
        <v>12.812189999999999</v>
      </c>
      <c r="O49" s="22" t="s">
        <v>1</v>
      </c>
    </row>
    <row r="50" spans="2:16" ht="14.25" customHeight="1" x14ac:dyDescent="0.25">
      <c r="B50" s="36" t="s">
        <v>14</v>
      </c>
      <c r="C50" s="19">
        <v>2946649.5419999999</v>
      </c>
      <c r="D50" s="19">
        <v>2930332.3689999999</v>
      </c>
      <c r="E50" s="19" t="s">
        <v>0</v>
      </c>
      <c r="F50" s="25">
        <v>0.55683000000000005</v>
      </c>
      <c r="G50" s="22" t="s">
        <v>1</v>
      </c>
      <c r="H50" s="19">
        <v>2882962.443</v>
      </c>
      <c r="I50" s="19" t="s">
        <v>0</v>
      </c>
      <c r="J50" s="25">
        <v>2.2090800000000002</v>
      </c>
      <c r="K50" s="22" t="s">
        <v>1</v>
      </c>
      <c r="L50" s="19">
        <v>2668116.514</v>
      </c>
      <c r="M50" s="19" t="s">
        <v>0</v>
      </c>
      <c r="N50" s="25">
        <v>10.439310000000001</v>
      </c>
      <c r="O50" s="22" t="s">
        <v>1</v>
      </c>
    </row>
    <row r="51" spans="2:16" ht="12.95" customHeight="1" x14ac:dyDescent="0.25">
      <c r="B51" s="5" t="s">
        <v>40</v>
      </c>
      <c r="C51" s="19">
        <v>2944921.2590000001</v>
      </c>
      <c r="D51" s="19">
        <v>2927934.997</v>
      </c>
      <c r="E51" s="19" t="s">
        <v>0</v>
      </c>
      <c r="F51" s="25">
        <v>0.58013999999999999</v>
      </c>
      <c r="G51" s="22" t="s">
        <v>1</v>
      </c>
      <c r="H51" s="19">
        <v>2881569.3139999998</v>
      </c>
      <c r="I51" s="19" t="s">
        <v>0</v>
      </c>
      <c r="J51" s="25">
        <v>2.1985199999999998</v>
      </c>
      <c r="K51" s="22" t="s">
        <v>1</v>
      </c>
      <c r="L51" s="19">
        <v>2666992.0099999998</v>
      </c>
      <c r="M51" s="19" t="s">
        <v>0</v>
      </c>
      <c r="N51" s="25">
        <v>10.42107</v>
      </c>
      <c r="O51" s="22" t="s">
        <v>1</v>
      </c>
    </row>
    <row r="52" spans="2:16" s="57" customFormat="1" ht="12.95" customHeight="1" x14ac:dyDescent="0.25">
      <c r="B52" s="55" t="s">
        <v>56</v>
      </c>
      <c r="C52" s="58">
        <v>1728.2829999999999</v>
      </c>
      <c r="D52" s="58">
        <v>2397.3719999999998</v>
      </c>
      <c r="E52" s="59" t="s">
        <v>0</v>
      </c>
      <c r="F52" s="25">
        <v>-27.90926</v>
      </c>
      <c r="G52" s="56" t="s">
        <v>1</v>
      </c>
      <c r="H52" s="58">
        <v>1393.1289999999999</v>
      </c>
      <c r="I52" s="59" t="s">
        <v>0</v>
      </c>
      <c r="J52" s="25">
        <v>24.057639999999999</v>
      </c>
      <c r="K52" s="56" t="s">
        <v>1</v>
      </c>
      <c r="L52" s="60">
        <v>1124.5039999999999</v>
      </c>
      <c r="M52" s="59" t="s">
        <v>0</v>
      </c>
      <c r="N52" s="25">
        <v>53.692909999999998</v>
      </c>
      <c r="O52" s="56" t="s">
        <v>1</v>
      </c>
    </row>
    <row r="53" spans="2:16" ht="12.95" customHeight="1" x14ac:dyDescent="0.25">
      <c r="B53" s="33" t="s">
        <v>9</v>
      </c>
      <c r="C53" s="19">
        <v>5643705.9610000001</v>
      </c>
      <c r="D53" s="19">
        <v>5906557.1270000003</v>
      </c>
      <c r="E53" s="19" t="s">
        <v>0</v>
      </c>
      <c r="F53" s="25">
        <v>-4.4501499999999998</v>
      </c>
      <c r="G53" s="22" t="s">
        <v>1</v>
      </c>
      <c r="H53" s="19">
        <v>5466790.9749999996</v>
      </c>
      <c r="I53" s="19" t="s">
        <v>0</v>
      </c>
      <c r="J53" s="25">
        <v>3.23617</v>
      </c>
      <c r="K53" s="22" t="s">
        <v>1</v>
      </c>
      <c r="L53" s="19">
        <v>4751462.7539999997</v>
      </c>
      <c r="M53" s="19" t="s">
        <v>0</v>
      </c>
      <c r="N53" s="25">
        <v>18.778279999999999</v>
      </c>
      <c r="O53" s="22" t="s">
        <v>1</v>
      </c>
    </row>
    <row r="54" spans="2:16" ht="12.95" customHeight="1" x14ac:dyDescent="0.25">
      <c r="B54" s="33" t="s">
        <v>10</v>
      </c>
      <c r="C54" s="19">
        <v>4079032.3360000001</v>
      </c>
      <c r="D54" s="19">
        <v>4063165.0469999998</v>
      </c>
      <c r="E54" s="19" t="s">
        <v>0</v>
      </c>
      <c r="F54" s="25">
        <v>0.39051000000000002</v>
      </c>
      <c r="G54" s="22" t="s">
        <v>1</v>
      </c>
      <c r="H54" s="19">
        <v>4081234.798</v>
      </c>
      <c r="I54" s="19" t="s">
        <v>0</v>
      </c>
      <c r="J54" s="25">
        <v>-5.3960000000000001E-2</v>
      </c>
      <c r="K54" s="22" t="s">
        <v>1</v>
      </c>
      <c r="L54" s="19">
        <v>3926404.6120000002</v>
      </c>
      <c r="M54" s="19" t="s">
        <v>0</v>
      </c>
      <c r="N54" s="25">
        <v>3.8872100000000001</v>
      </c>
      <c r="O54" s="22" t="s">
        <v>1</v>
      </c>
    </row>
    <row r="55" spans="2:16" ht="12.95" customHeight="1" x14ac:dyDescent="0.25">
      <c r="B55" s="33" t="s">
        <v>11</v>
      </c>
      <c r="C55" s="19">
        <v>9722738.2970000003</v>
      </c>
      <c r="D55" s="19">
        <v>9969722.1740000006</v>
      </c>
      <c r="E55" s="19" t="s">
        <v>0</v>
      </c>
      <c r="F55" s="25">
        <v>-2.4773299999999998</v>
      </c>
      <c r="G55" s="22" t="s">
        <v>1</v>
      </c>
      <c r="H55" s="19">
        <v>9548025.773</v>
      </c>
      <c r="I55" s="19" t="s">
        <v>0</v>
      </c>
      <c r="J55" s="25">
        <v>1.82982</v>
      </c>
      <c r="K55" s="22" t="s">
        <v>1</v>
      </c>
      <c r="L55" s="19">
        <v>8677867.3660000004</v>
      </c>
      <c r="M55" s="19" t="s">
        <v>0</v>
      </c>
      <c r="N55" s="25">
        <v>12.04064</v>
      </c>
      <c r="O55" s="22" t="s">
        <v>1</v>
      </c>
    </row>
    <row r="56" spans="2:16" ht="12.95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2.95" customHeight="1" x14ac:dyDescent="0.25"/>
    <row r="58" spans="2:16" ht="12.95" customHeight="1" x14ac:dyDescent="0.25"/>
    <row r="59" spans="2:16" ht="12.95" customHeight="1" x14ac:dyDescent="0.25">
      <c r="B59" s="4" t="s">
        <v>41</v>
      </c>
      <c r="P59" s="20"/>
    </row>
    <row r="60" spans="2:16" ht="12.95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2.95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2.9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2.9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2.9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C1" workbookViewId="0">
      <selection activeCell="G15" sqref="G15"/>
    </sheetView>
  </sheetViews>
  <sheetFormatPr defaultRowHeight="15.75" x14ac:dyDescent="0.25"/>
  <cols>
    <col min="1" max="1" width="4" customWidth="1"/>
    <col min="2" max="2" width="9.375" customWidth="1"/>
    <col min="3" max="3" width="20.75" customWidth="1"/>
    <col min="4" max="4" width="11.25" bestFit="1" customWidth="1"/>
    <col min="5" max="5" width="10.75" customWidth="1"/>
    <col min="6" max="6" width="11.25" bestFit="1" customWidth="1"/>
    <col min="7" max="7" width="11.2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7.25" x14ac:dyDescent="0.25">
      <c r="A2" s="65" t="s">
        <v>53</v>
      </c>
      <c r="B2" s="66"/>
      <c r="C2" s="66"/>
      <c r="D2" s="66"/>
      <c r="E2" s="66"/>
      <c r="F2" s="66"/>
      <c r="G2" s="66"/>
    </row>
    <row r="3" spans="1:9" x14ac:dyDescent="0.25">
      <c r="A3" s="40"/>
      <c r="B3" s="41"/>
      <c r="C3" s="41"/>
      <c r="D3" s="41"/>
      <c r="E3" s="41"/>
      <c r="F3" s="41"/>
      <c r="G3" s="41"/>
    </row>
    <row r="4" spans="1:9" x14ac:dyDescent="0.25">
      <c r="A4" s="42"/>
      <c r="B4" s="42"/>
      <c r="C4" s="42"/>
      <c r="D4" s="42"/>
      <c r="E4" s="42"/>
      <c r="F4" s="42"/>
      <c r="G4" s="44" t="s">
        <v>46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s="46" customFormat="1" ht="14.25" x14ac:dyDescent="0.25">
      <c r="D6" s="53">
        <f>G6-89</f>
        <v>43132</v>
      </c>
      <c r="E6" s="53">
        <f>G6-59</f>
        <v>43162</v>
      </c>
      <c r="F6" s="53">
        <f>G6-27</f>
        <v>43194</v>
      </c>
      <c r="G6" s="53">
        <f>'Table 1A'!C4</f>
        <v>43221</v>
      </c>
    </row>
    <row r="7" spans="1:9" x14ac:dyDescent="0.25">
      <c r="A7" s="42"/>
      <c r="B7" s="42"/>
      <c r="C7" s="42"/>
      <c r="D7" s="50"/>
      <c r="E7" s="50"/>
      <c r="F7" s="50"/>
      <c r="G7" s="50"/>
    </row>
    <row r="8" spans="1:9" x14ac:dyDescent="0.25">
      <c r="A8" s="33" t="s">
        <v>48</v>
      </c>
      <c r="B8" s="38"/>
      <c r="C8" s="38"/>
      <c r="D8" s="54">
        <v>550416.06200000003</v>
      </c>
      <c r="E8" s="54">
        <v>554316.74600000004</v>
      </c>
      <c r="F8" s="54">
        <v>597630.29200000002</v>
      </c>
      <c r="G8" s="54">
        <v>600923.55499999993</v>
      </c>
    </row>
    <row r="9" spans="1:9" x14ac:dyDescent="0.25">
      <c r="A9" s="38" t="s">
        <v>45</v>
      </c>
      <c r="B9" s="38"/>
      <c r="C9" s="38"/>
      <c r="D9" s="54"/>
      <c r="E9" s="54"/>
      <c r="F9" s="54"/>
      <c r="G9" s="54"/>
      <c r="H9" s="48"/>
    </row>
    <row r="10" spans="1:9" x14ac:dyDescent="0.25">
      <c r="A10" s="38"/>
      <c r="B10" s="33" t="s">
        <v>51</v>
      </c>
      <c r="C10" s="38"/>
      <c r="D10" s="54">
        <v>170924.02100000001</v>
      </c>
      <c r="E10" s="54">
        <v>159508.57800000001</v>
      </c>
      <c r="F10" s="54">
        <v>180988.41</v>
      </c>
      <c r="G10" s="54">
        <v>184372.78600000002</v>
      </c>
      <c r="H10" s="48"/>
      <c r="I10" s="48"/>
    </row>
    <row r="11" spans="1:9" x14ac:dyDescent="0.25">
      <c r="A11" s="38"/>
      <c r="B11" s="33" t="s">
        <v>5</v>
      </c>
      <c r="C11" s="38"/>
      <c r="D11" s="54">
        <v>379492.04100000003</v>
      </c>
      <c r="E11" s="54">
        <v>394808.16800000001</v>
      </c>
      <c r="F11" s="54">
        <v>416641.88199999998</v>
      </c>
      <c r="G11" s="54">
        <v>416550.76899999997</v>
      </c>
      <c r="H11" s="48"/>
    </row>
    <row r="12" spans="1:9" x14ac:dyDescent="0.25">
      <c r="A12" s="38"/>
      <c r="B12" s="38"/>
      <c r="C12" s="38"/>
      <c r="D12" s="50"/>
      <c r="E12" s="50"/>
      <c r="F12" s="50"/>
      <c r="G12" s="50"/>
      <c r="H12" s="49"/>
    </row>
    <row r="13" spans="1:9" x14ac:dyDescent="0.25">
      <c r="A13" s="39" t="s">
        <v>55</v>
      </c>
      <c r="B13" s="38"/>
      <c r="C13" s="38"/>
      <c r="D13" s="54">
        <v>138</v>
      </c>
      <c r="E13" s="54">
        <v>136</v>
      </c>
      <c r="F13" s="54">
        <v>136</v>
      </c>
      <c r="G13" s="54">
        <v>137</v>
      </c>
      <c r="H13" s="48"/>
    </row>
    <row r="14" spans="1:9" x14ac:dyDescent="0.25">
      <c r="A14" s="39"/>
      <c r="B14" s="38"/>
      <c r="C14" s="38"/>
      <c r="D14" s="54"/>
      <c r="E14" s="54"/>
      <c r="F14" s="54"/>
      <c r="G14" s="54"/>
      <c r="H14" s="48"/>
    </row>
    <row r="15" spans="1:9" x14ac:dyDescent="0.25">
      <c r="A15" s="39" t="s">
        <v>54</v>
      </c>
      <c r="B15" s="33"/>
      <c r="C15" s="38"/>
      <c r="D15" s="54">
        <v>301645.45354278997</v>
      </c>
      <c r="E15" s="54">
        <v>335602.28646965005</v>
      </c>
      <c r="F15" s="54">
        <v>326435.65796573</v>
      </c>
      <c r="G15" s="54">
        <v>341627.73787931004</v>
      </c>
      <c r="H15" s="48"/>
    </row>
    <row r="16" spans="1:9" x14ac:dyDescent="0.25">
      <c r="A16" s="38"/>
      <c r="B16" s="38"/>
      <c r="C16" s="38"/>
    </row>
    <row r="17" spans="1:7" x14ac:dyDescent="0.25">
      <c r="A17" s="44"/>
      <c r="B17" s="38"/>
      <c r="C17" s="38"/>
      <c r="D17" s="4"/>
      <c r="E17" s="4"/>
      <c r="F17" s="4"/>
      <c r="G17" s="4"/>
    </row>
    <row r="18" spans="1:7" x14ac:dyDescent="0.25">
      <c r="A18" s="37" t="s">
        <v>44</v>
      </c>
    </row>
    <row r="19" spans="1:7" ht="16.5" x14ac:dyDescent="0.25">
      <c r="A19" s="38"/>
      <c r="B19" s="45"/>
      <c r="C19" s="45"/>
    </row>
    <row r="24" spans="1:7" ht="19.5" x14ac:dyDescent="0.3">
      <c r="A24" s="47"/>
    </row>
  </sheetData>
  <mergeCells count="1">
    <mergeCell ref="A2:G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1A</vt:lpstr>
      <vt:lpstr>Table1B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FU Tsip-kong, Aleox</cp:lastModifiedBy>
  <cp:lastPrinted>2018-06-28T06:57:19Z</cp:lastPrinted>
  <dcterms:created xsi:type="dcterms:W3CDTF">1998-05-23T02:17:03Z</dcterms:created>
  <dcterms:modified xsi:type="dcterms:W3CDTF">2018-06-28T06:57:19Z</dcterms:modified>
</cp:coreProperties>
</file>