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4" yWindow="65524" windowWidth="7680" windowHeight="8280" activeTab="0"/>
  </bookViews>
  <sheets>
    <sheet name="BS" sheetId="1" r:id="rId1"/>
  </sheets>
  <definedNames/>
  <calcPr fullCalcOnLoad="1"/>
</workbook>
</file>

<file path=xl/sharedStrings.xml><?xml version="1.0" encoding="utf-8"?>
<sst xmlns="http://schemas.openxmlformats.org/spreadsheetml/2006/main" count="32" uniqueCount="29">
  <si>
    <t>31 December</t>
  </si>
  <si>
    <t>As At</t>
  </si>
  <si>
    <t>Change</t>
  </si>
  <si>
    <r>
      <t>附件</t>
    </r>
    <r>
      <rPr>
        <sz val="12"/>
        <rFont val="Times New Roman"/>
        <family val="1"/>
      </rPr>
      <t xml:space="preserve"> 3</t>
    </r>
  </si>
  <si>
    <t>外匯基金資產負債表摘要</t>
  </si>
  <si>
    <r>
      <t>2003</t>
    </r>
    <r>
      <rPr>
        <sz val="12"/>
        <rFont val="細明體"/>
        <family val="3"/>
      </rPr>
      <t>年</t>
    </r>
  </si>
  <si>
    <t>（以十億港元計）</t>
  </si>
  <si>
    <r>
      <t>2004</t>
    </r>
    <r>
      <rPr>
        <sz val="12"/>
        <rFont val="細明體"/>
        <family val="3"/>
      </rPr>
      <t>年</t>
    </r>
  </si>
  <si>
    <t>變動</t>
  </si>
  <si>
    <r>
      <t>12</t>
    </r>
    <r>
      <rPr>
        <sz val="12"/>
        <rFont val="細明體"/>
        <family val="3"/>
      </rPr>
      <t>月</t>
    </r>
    <r>
      <rPr>
        <sz val="12"/>
        <rFont val="Times New Roman"/>
        <family val="1"/>
      </rPr>
      <t>31</t>
    </r>
    <r>
      <rPr>
        <sz val="12"/>
        <rFont val="細明體"/>
        <family val="3"/>
      </rPr>
      <t>日</t>
    </r>
  </si>
  <si>
    <t>資產</t>
  </si>
  <si>
    <t>存款</t>
  </si>
  <si>
    <t>債務證券</t>
  </si>
  <si>
    <t>香港股票</t>
  </si>
  <si>
    <t>其他股票</t>
  </si>
  <si>
    <t>其他資產</t>
  </si>
  <si>
    <t>資產總額</t>
  </si>
  <si>
    <t>負債及基金權益</t>
  </si>
  <si>
    <t>負債證明書</t>
  </si>
  <si>
    <t>政府發行的流通紙幣及硬幣</t>
  </si>
  <si>
    <t>銀行體系結餘</t>
  </si>
  <si>
    <t>外匯基金票據及債券</t>
  </si>
  <si>
    <t>其他香港特別行政區政府基金存款</t>
  </si>
  <si>
    <t>其他負債</t>
  </si>
  <si>
    <t>負債總額</t>
  </si>
  <si>
    <t>累計盈餘</t>
  </si>
  <si>
    <t>物業重估儲備</t>
  </si>
  <si>
    <t>基金權益</t>
  </si>
  <si>
    <t>負債總額及基金權益</t>
  </si>
</sst>
</file>

<file path=xl/styles.xml><?xml version="1.0" encoding="utf-8"?>
<styleSheet xmlns="http://schemas.openxmlformats.org/spreadsheetml/2006/main">
  <numFmts count="7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#,##0.0"/>
    <numFmt numFmtId="185" formatCode="#,##0.0_);\(#,##0.0\)"/>
    <numFmt numFmtId="186" formatCode="General_)"/>
    <numFmt numFmtId="187" formatCode="0.0000_)"/>
    <numFmt numFmtId="188" formatCode="0.000%"/>
    <numFmt numFmtId="189" formatCode="0.0_)"/>
    <numFmt numFmtId="190" formatCode="0.0000%"/>
    <numFmt numFmtId="191" formatCode="_(* #,##0_);_(* \(#,##0\);_(* &quot;-&quot;??_);_(@_)"/>
    <numFmt numFmtId="192" formatCode="0.0000"/>
    <numFmt numFmtId="193" formatCode="_(* #,##0.0_);_(* \(#,##0.0\);_(* &quot;-&quot;??_);_(@_)"/>
    <numFmt numFmtId="194" formatCode="0.0"/>
    <numFmt numFmtId="195" formatCode="#,##0;\(#,##0\)"/>
    <numFmt numFmtId="196" formatCode="_(* #,##0.0_);_(* \(#,##0.0\);_(* &quot;-&quot;?_);_(@_)"/>
    <numFmt numFmtId="197" formatCode="&quot;NT$&quot;#,##0;\-&quot;NT$&quot;#,##0"/>
    <numFmt numFmtId="198" formatCode="&quot;NT$&quot;#,##0;[Red]\-&quot;NT$&quot;#,##0"/>
    <numFmt numFmtId="199" formatCode="&quot;NT$&quot;#,##0.00;\-&quot;NT$&quot;#,##0.00"/>
    <numFmt numFmtId="200" formatCode="&quot;NT$&quot;#,##0.00;[Red]\-&quot;NT$&quot;#,##0.00"/>
    <numFmt numFmtId="201" formatCode="_-&quot;NT$&quot;* #,##0_-;\-&quot;NT$&quot;* #,##0_-;_-&quot;NT$&quot;* &quot;-&quot;_-;_-@_-"/>
    <numFmt numFmtId="202" formatCode="_-&quot;NT$&quot;* #,##0.00_-;\-&quot;NT$&quot;* #,##0.00_-;_-&quot;NT$&quot;* &quot;-&quot;??_-;_-@_-"/>
    <numFmt numFmtId="203" formatCode=";;"/>
    <numFmt numFmtId="204" formatCode="#,##0.00000000_);\(#,##0.00000000\)"/>
    <numFmt numFmtId="205" formatCode="#,##0.0000_);\(#,##0.0000\)"/>
    <numFmt numFmtId="206" formatCode="0.0%"/>
    <numFmt numFmtId="207" formatCode="_(* #,##0.000_);_(* \(#,##0.000\);_(* &quot;-&quot;??_);_(@_)"/>
    <numFmt numFmtId="208" formatCode="_(* #,##0.0000_);_(* \(#,##0.0000\);_(* &quot;-&quot;??_);_(@_)"/>
    <numFmt numFmtId="209" formatCode="#,##0.000_);\(#,##0.000\)"/>
    <numFmt numFmtId="210" formatCode="#,##0\);\(#,##0\)"/>
    <numFmt numFmtId="211" formatCode="0.00_)"/>
    <numFmt numFmtId="212" formatCode="_(* #,##0.00000_);_(* \(#,##0.00000\);_(* &quot;-&quot;??_);_(@_)"/>
    <numFmt numFmtId="213" formatCode="_(* #,##0.000000_);_(* \(#,##0.000000\);_(* &quot;-&quot;??_);_(@_)"/>
    <numFmt numFmtId="214" formatCode="_(* #,##0.0000000_);_(* \(#,##0.0000000\);_(* &quot;-&quot;??_);_(@_)"/>
    <numFmt numFmtId="215" formatCode="_(* #,##0.00000000_);_(* \(#,##0.00000000\);_(* &quot;-&quot;??_);_(@_)"/>
    <numFmt numFmtId="216" formatCode="_(* #,##0.00000000_);_(* \(#,##0.00000000\);_(* &quot;-&quot;????????_);_(@_)"/>
    <numFmt numFmtId="217" formatCode="_(* #,##0.000000000_);_(* \(#,##0.000000000\);_(* &quot;-&quot;??_);_(@_)"/>
    <numFmt numFmtId="218" formatCode="_(* #,##0.0000000000_);_(* \(#,##0.0000000000\);_(* &quot;-&quot;??_);_(@_)"/>
    <numFmt numFmtId="219" formatCode="0_);\(0\)"/>
    <numFmt numFmtId="220" formatCode="0;[Red]0"/>
    <numFmt numFmtId="221" formatCode="0.00_ ;[Red]\-0.00\ "/>
    <numFmt numFmtId="222" formatCode="0.0_ ;[Red]\-0.0\ "/>
    <numFmt numFmtId="223" formatCode="0_ ;[Red]\-0\ "/>
    <numFmt numFmtId="224" formatCode="0.00_);\(0.00\)"/>
    <numFmt numFmtId="225" formatCode="0.0_);\(0.0\)"/>
    <numFmt numFmtId="226" formatCode="dd/mmm/yy"/>
    <numFmt numFmtId="227" formatCode="0.00_ ;[Red]\(0.00\)\ "/>
    <numFmt numFmtId="228" formatCode="#,##0.00;[Red]\(#,##\)0.00"/>
    <numFmt numFmtId="229" formatCode="#,##0.00;[Red]\(#,##0.00\)"/>
    <numFmt numFmtId="230" formatCode="0.00_ "/>
    <numFmt numFmtId="231" formatCode="0.00_);[Red]\(0.00\)"/>
    <numFmt numFmtId="232" formatCode="0.0_);[Red]\(0.0\)"/>
    <numFmt numFmtId="233" formatCode="_-* #,##0.0_-;\-* #,##0.0_-;_-* &quot;-&quot;?_-;_-@_-"/>
  </numFmts>
  <fonts count="18">
    <font>
      <sz val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u val="single"/>
      <sz val="7.5"/>
      <color indexed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b/>
      <u val="single"/>
      <sz val="12"/>
      <name val="Times New Roman"/>
      <family val="1"/>
    </font>
    <font>
      <u val="single"/>
      <sz val="12"/>
      <name val="Times New Roman"/>
      <family val="1"/>
    </font>
    <font>
      <sz val="9"/>
      <name val="細明體"/>
      <family val="3"/>
    </font>
    <font>
      <sz val="12"/>
      <name val="細明體"/>
      <family val="3"/>
    </font>
    <font>
      <b/>
      <sz val="12"/>
      <name val="細明體"/>
      <family val="3"/>
    </font>
    <font>
      <b/>
      <u val="single"/>
      <sz val="14"/>
      <name val="細明體"/>
      <family val="3"/>
    </font>
    <font>
      <b/>
      <u val="single"/>
      <sz val="14"/>
      <name val="Times New Roman"/>
      <family val="1"/>
    </font>
    <font>
      <sz val="14"/>
      <name val="Times New Roman"/>
      <family val="1"/>
    </font>
    <font>
      <b/>
      <sz val="13"/>
      <name val="細明體"/>
      <family val="3"/>
    </font>
    <font>
      <sz val="13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3" fontId="0" fillId="0" borderId="0" applyFon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</cellStyleXfs>
  <cellXfs count="47">
    <xf numFmtId="0" fontId="0" fillId="0" borderId="0" xfId="0" applyAlignment="1">
      <alignment/>
    </xf>
    <xf numFmtId="0" fontId="6" fillId="0" borderId="0" xfId="20" applyFont="1">
      <alignment/>
      <protection/>
    </xf>
    <xf numFmtId="0" fontId="5" fillId="0" borderId="0" xfId="20" applyFont="1">
      <alignment/>
      <protection/>
    </xf>
    <xf numFmtId="191" fontId="6" fillId="0" borderId="0" xfId="15" applyNumberFormat="1" applyFont="1" applyAlignment="1">
      <alignment/>
    </xf>
    <xf numFmtId="15" fontId="6" fillId="0" borderId="0" xfId="20" applyNumberFormat="1" applyFont="1" applyAlignment="1" applyProtection="1" quotePrefix="1">
      <alignment horizontal="right"/>
      <protection/>
    </xf>
    <xf numFmtId="191" fontId="7" fillId="0" borderId="0" xfId="15" applyNumberFormat="1" applyFont="1" applyBorder="1" applyAlignment="1" applyProtection="1">
      <alignment/>
      <protection locked="0"/>
    </xf>
    <xf numFmtId="191" fontId="7" fillId="0" borderId="1" xfId="15" applyNumberFormat="1" applyFont="1" applyBorder="1" applyAlignment="1" applyProtection="1">
      <alignment/>
      <protection locked="0"/>
    </xf>
    <xf numFmtId="191" fontId="7" fillId="0" borderId="2" xfId="15" applyNumberFormat="1" applyFont="1" applyBorder="1" applyAlignment="1" applyProtection="1">
      <alignment/>
      <protection locked="0"/>
    </xf>
    <xf numFmtId="191" fontId="6" fillId="0" borderId="0" xfId="15" applyNumberFormat="1" applyFont="1" applyBorder="1" applyAlignment="1">
      <alignment/>
    </xf>
    <xf numFmtId="0" fontId="6" fillId="0" borderId="0" xfId="20" applyFont="1" applyAlignment="1">
      <alignment horizontal="right"/>
      <protection/>
    </xf>
    <xf numFmtId="196" fontId="6" fillId="0" borderId="0" xfId="20" applyNumberFormat="1" applyFont="1">
      <alignment/>
      <protection/>
    </xf>
    <xf numFmtId="196" fontId="6" fillId="0" borderId="0" xfId="15" applyNumberFormat="1" applyFont="1" applyAlignment="1">
      <alignment/>
    </xf>
    <xf numFmtId="196" fontId="6" fillId="0" borderId="0" xfId="20" applyNumberFormat="1" applyFont="1" applyAlignment="1">
      <alignment horizontal="right"/>
      <protection/>
    </xf>
    <xf numFmtId="196" fontId="7" fillId="0" borderId="0" xfId="15" applyNumberFormat="1" applyFont="1" applyBorder="1" applyAlignment="1" applyProtection="1">
      <alignment/>
      <protection locked="0"/>
    </xf>
    <xf numFmtId="196" fontId="7" fillId="0" borderId="1" xfId="15" applyNumberFormat="1" applyFont="1" applyBorder="1" applyAlignment="1" applyProtection="1">
      <alignment/>
      <protection locked="0"/>
    </xf>
    <xf numFmtId="196" fontId="7" fillId="0" borderId="2" xfId="15" applyNumberFormat="1" applyFont="1" applyBorder="1" applyAlignment="1" applyProtection="1">
      <alignment/>
      <protection locked="0"/>
    </xf>
    <xf numFmtId="196" fontId="6" fillId="0" borderId="0" xfId="15" applyNumberFormat="1" applyFont="1" applyBorder="1" applyAlignment="1">
      <alignment/>
    </xf>
    <xf numFmtId="15" fontId="6" fillId="0" borderId="0" xfId="20" applyNumberFormat="1" applyFont="1" applyAlignment="1" applyProtection="1">
      <alignment horizontal="right"/>
      <protection/>
    </xf>
    <xf numFmtId="232" fontId="6" fillId="0" borderId="0" xfId="20" applyNumberFormat="1" applyFont="1">
      <alignment/>
      <protection/>
    </xf>
    <xf numFmtId="225" fontId="6" fillId="0" borderId="0" xfId="20" applyNumberFormat="1" applyFont="1">
      <alignment/>
      <protection/>
    </xf>
    <xf numFmtId="0" fontId="6" fillId="0" borderId="1" xfId="20" applyFont="1" applyBorder="1">
      <alignment/>
      <protection/>
    </xf>
    <xf numFmtId="225" fontId="6" fillId="0" borderId="2" xfId="20" applyNumberFormat="1" applyFont="1" applyBorder="1">
      <alignment/>
      <protection/>
    </xf>
    <xf numFmtId="0" fontId="8" fillId="0" borderId="0" xfId="20" applyFont="1" applyAlignment="1">
      <alignment horizontal="center"/>
      <protection/>
    </xf>
    <xf numFmtId="225" fontId="9" fillId="0" borderId="1" xfId="20" applyNumberFormat="1" applyFont="1" applyBorder="1">
      <alignment/>
      <protection/>
    </xf>
    <xf numFmtId="225" fontId="6" fillId="0" borderId="1" xfId="20" applyNumberFormat="1" applyFont="1" applyBorder="1">
      <alignment/>
      <protection/>
    </xf>
    <xf numFmtId="196" fontId="6" fillId="0" borderId="0" xfId="15" applyNumberFormat="1" applyFont="1" applyBorder="1" applyAlignment="1" applyProtection="1">
      <alignment/>
      <protection locked="0"/>
    </xf>
    <xf numFmtId="196" fontId="6" fillId="0" borderId="2" xfId="15" applyNumberFormat="1" applyFont="1" applyBorder="1" applyAlignment="1" applyProtection="1">
      <alignment/>
      <protection locked="0"/>
    </xf>
    <xf numFmtId="225" fontId="6" fillId="0" borderId="0" xfId="20" applyNumberFormat="1" applyFont="1" applyBorder="1">
      <alignment/>
      <protection/>
    </xf>
    <xf numFmtId="193" fontId="6" fillId="0" borderId="2" xfId="20" applyNumberFormat="1" applyFont="1" applyBorder="1">
      <alignment/>
      <protection/>
    </xf>
    <xf numFmtId="193" fontId="6" fillId="0" borderId="0" xfId="20" applyNumberFormat="1" applyFont="1">
      <alignment/>
      <protection/>
    </xf>
    <xf numFmtId="193" fontId="7" fillId="0" borderId="2" xfId="15" applyNumberFormat="1" applyFont="1" applyBorder="1" applyAlignment="1" applyProtection="1">
      <alignment/>
      <protection locked="0"/>
    </xf>
    <xf numFmtId="196" fontId="6" fillId="0" borderId="3" xfId="15" applyNumberFormat="1" applyFont="1" applyBorder="1" applyAlignment="1" applyProtection="1">
      <alignment/>
      <protection locked="0"/>
    </xf>
    <xf numFmtId="196" fontId="7" fillId="0" borderId="3" xfId="15" applyNumberFormat="1" applyFont="1" applyBorder="1" applyAlignment="1" applyProtection="1">
      <alignment/>
      <protection locked="0"/>
    </xf>
    <xf numFmtId="225" fontId="6" fillId="0" borderId="3" xfId="20" applyNumberFormat="1" applyFont="1" applyBorder="1">
      <alignment/>
      <protection/>
    </xf>
    <xf numFmtId="0" fontId="11" fillId="0" borderId="0" xfId="20" applyFont="1">
      <alignment/>
      <protection/>
    </xf>
    <xf numFmtId="0" fontId="12" fillId="0" borderId="0" xfId="20" applyFont="1">
      <alignment/>
      <protection/>
    </xf>
    <xf numFmtId="196" fontId="6" fillId="0" borderId="0" xfId="20" applyNumberFormat="1" applyFont="1" applyAlignment="1" applyProtection="1">
      <alignment horizontal="right"/>
      <protection/>
    </xf>
    <xf numFmtId="225" fontId="11" fillId="0" borderId="0" xfId="20" applyNumberFormat="1" applyFont="1" applyAlignment="1">
      <alignment horizontal="right"/>
      <protection/>
    </xf>
    <xf numFmtId="0" fontId="13" fillId="0" borderId="0" xfId="20" applyFont="1" applyAlignment="1">
      <alignment horizontal="centerContinuous"/>
      <protection/>
    </xf>
    <xf numFmtId="0" fontId="14" fillId="0" borderId="0" xfId="20" applyFont="1" applyAlignment="1">
      <alignment horizontal="centerContinuous"/>
      <protection/>
    </xf>
    <xf numFmtId="0" fontId="15" fillId="0" borderId="0" xfId="20" applyFont="1">
      <alignment/>
      <protection/>
    </xf>
    <xf numFmtId="0" fontId="16" fillId="0" borderId="0" xfId="20" applyFont="1">
      <alignment/>
      <protection/>
    </xf>
    <xf numFmtId="0" fontId="17" fillId="0" borderId="0" xfId="20" applyFont="1">
      <alignment/>
      <protection/>
    </xf>
    <xf numFmtId="196" fontId="17" fillId="0" borderId="0" xfId="20" applyNumberFormat="1" applyFont="1">
      <alignment/>
      <protection/>
    </xf>
    <xf numFmtId="225" fontId="17" fillId="0" borderId="0" xfId="20" applyNumberFormat="1" applyFont="1">
      <alignment/>
      <protection/>
    </xf>
    <xf numFmtId="196" fontId="17" fillId="0" borderId="0" xfId="15" applyNumberFormat="1" applyFont="1" applyAlignment="1">
      <alignment/>
    </xf>
    <xf numFmtId="191" fontId="17" fillId="0" borderId="0" xfId="15" applyNumberFormat="1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Normal_Balance sheet for Legco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1"/>
  <sheetViews>
    <sheetView tabSelected="1" workbookViewId="0" topLeftCell="A26">
      <selection activeCell="A18" sqref="A18:IV18"/>
    </sheetView>
  </sheetViews>
  <sheetFormatPr defaultColWidth="9.33203125" defaultRowHeight="12.75"/>
  <cols>
    <col min="1" max="1" width="2.66015625" style="1" customWidth="1"/>
    <col min="2" max="2" width="41.66015625" style="1" customWidth="1"/>
    <col min="3" max="3" width="3.66015625" style="1" customWidth="1"/>
    <col min="4" max="4" width="13.83203125" style="11" customWidth="1"/>
    <col min="5" max="5" width="2.66015625" style="10" customWidth="1"/>
    <col min="6" max="6" width="13.83203125" style="10" customWidth="1"/>
    <col min="7" max="7" width="3.66015625" style="1" hidden="1" customWidth="1"/>
    <col min="8" max="8" width="13.83203125" style="3" hidden="1" customWidth="1"/>
    <col min="9" max="9" width="2.66015625" style="1" hidden="1" customWidth="1"/>
    <col min="10" max="10" width="13.83203125" style="1" hidden="1" customWidth="1"/>
    <col min="11" max="11" width="3.66015625" style="1" hidden="1" customWidth="1"/>
    <col min="12" max="12" width="13.83203125" style="3" hidden="1" customWidth="1"/>
    <col min="13" max="13" width="6.5" style="1" customWidth="1"/>
    <col min="14" max="16384" width="9.33203125" style="1" customWidth="1"/>
  </cols>
  <sheetData>
    <row r="1" ht="15.75">
      <c r="N1" s="34" t="s">
        <v>3</v>
      </c>
    </row>
    <row r="2" ht="30" customHeight="1"/>
    <row r="3" spans="1:14" s="40" customFormat="1" ht="19.5">
      <c r="A3" s="38" t="s">
        <v>4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</row>
    <row r="4" spans="1:14" ht="15">
      <c r="A4" s="22"/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  <c r="M4" s="22"/>
      <c r="N4" s="22"/>
    </row>
    <row r="5" spans="1:14" ht="15">
      <c r="A5" s="22"/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/>
      <c r="N5" s="22"/>
    </row>
    <row r="6" ht="15.75">
      <c r="A6" s="35" t="s">
        <v>6</v>
      </c>
    </row>
    <row r="7" ht="15">
      <c r="A7" s="2"/>
    </row>
    <row r="8" spans="4:14" s="9" customFormat="1" ht="18" customHeight="1">
      <c r="D8" s="12" t="s">
        <v>7</v>
      </c>
      <c r="E8" s="12"/>
      <c r="F8" s="12" t="s">
        <v>5</v>
      </c>
      <c r="H8" s="9" t="s">
        <v>1</v>
      </c>
      <c r="J8" s="9" t="s">
        <v>1</v>
      </c>
      <c r="N8" s="37" t="s">
        <v>8</v>
      </c>
    </row>
    <row r="9" spans="4:14" ht="18" customHeight="1">
      <c r="D9" s="36" t="s">
        <v>9</v>
      </c>
      <c r="F9" s="36" t="s">
        <v>9</v>
      </c>
      <c r="H9" s="4" t="s">
        <v>0</v>
      </c>
      <c r="J9" s="4" t="s">
        <v>0</v>
      </c>
      <c r="L9" s="17" t="s">
        <v>2</v>
      </c>
      <c r="N9" s="19"/>
    </row>
    <row r="10" spans="4:14" ht="18" customHeight="1">
      <c r="D10" s="10"/>
      <c r="H10" s="1"/>
      <c r="L10" s="1"/>
      <c r="N10" s="19"/>
    </row>
    <row r="11" spans="1:14" s="42" customFormat="1" ht="18" customHeight="1">
      <c r="A11" s="41" t="s">
        <v>10</v>
      </c>
      <c r="D11" s="43"/>
      <c r="E11" s="43"/>
      <c r="F11" s="43"/>
      <c r="N11" s="44"/>
    </row>
    <row r="12" spans="1:14" ht="18" customHeight="1">
      <c r="A12" s="34" t="s">
        <v>11</v>
      </c>
      <c r="D12" s="13">
        <v>63.9</v>
      </c>
      <c r="F12" s="13">
        <v>60.7</v>
      </c>
      <c r="H12" s="5">
        <f>14044+84571</f>
        <v>98615</v>
      </c>
      <c r="J12" s="5">
        <f>72697+349</f>
        <v>73046</v>
      </c>
      <c r="L12" s="5">
        <f>H12-J12</f>
        <v>25569</v>
      </c>
      <c r="N12" s="19">
        <f>D12-F12</f>
        <v>3.1999999999999957</v>
      </c>
    </row>
    <row r="13" spans="1:14" ht="18" customHeight="1">
      <c r="A13" s="34" t="s">
        <v>12</v>
      </c>
      <c r="D13" s="25">
        <v>771.5</v>
      </c>
      <c r="F13" s="13">
        <v>761.1</v>
      </c>
      <c r="H13" s="5">
        <f>623504+84610+25182</f>
        <v>733296</v>
      </c>
      <c r="J13" s="5">
        <v>729834</v>
      </c>
      <c r="L13" s="5">
        <f>H13-J13</f>
        <v>3462</v>
      </c>
      <c r="N13" s="19">
        <f>D13-F13</f>
        <v>10.399999999999977</v>
      </c>
    </row>
    <row r="14" spans="1:14" ht="18" customHeight="1">
      <c r="A14" s="34" t="s">
        <v>13</v>
      </c>
      <c r="D14" s="13">
        <v>82.4</v>
      </c>
      <c r="F14" s="13">
        <v>71.2</v>
      </c>
      <c r="H14" s="5">
        <f>85081+783</f>
        <v>85864</v>
      </c>
      <c r="J14" s="5">
        <f>150700+2242</f>
        <v>152942</v>
      </c>
      <c r="L14" s="5">
        <f>H14-J14</f>
        <v>-67078</v>
      </c>
      <c r="N14" s="19">
        <f>D14-F14</f>
        <v>11.200000000000003</v>
      </c>
    </row>
    <row r="15" spans="1:14" ht="18" customHeight="1">
      <c r="A15" s="34" t="s">
        <v>14</v>
      </c>
      <c r="D15" s="13">
        <v>123</v>
      </c>
      <c r="F15" s="13">
        <v>99.4</v>
      </c>
      <c r="H15" s="5">
        <v>35325</v>
      </c>
      <c r="J15" s="5">
        <v>40584</v>
      </c>
      <c r="L15" s="5">
        <f>H15-J15</f>
        <v>-5259</v>
      </c>
      <c r="N15" s="19">
        <f>D15-F15</f>
        <v>23.599999999999994</v>
      </c>
    </row>
    <row r="16" spans="1:14" ht="18" customHeight="1">
      <c r="A16" s="34" t="s">
        <v>15</v>
      </c>
      <c r="D16" s="13">
        <v>21.1</v>
      </c>
      <c r="F16" s="13">
        <v>19.2</v>
      </c>
      <c r="H16" s="5">
        <f>145+26602+717</f>
        <v>27464</v>
      </c>
      <c r="J16" s="5">
        <f>142+184+26631</f>
        <v>26957</v>
      </c>
      <c r="L16" s="5">
        <f>H16-J16</f>
        <v>507</v>
      </c>
      <c r="N16" s="19">
        <f>D16-F16</f>
        <v>1.9000000000000021</v>
      </c>
    </row>
    <row r="17" spans="4:14" ht="12" customHeight="1">
      <c r="D17" s="14"/>
      <c r="F17" s="14"/>
      <c r="H17" s="6"/>
      <c r="J17" s="6"/>
      <c r="L17" s="6"/>
      <c r="N17" s="20"/>
    </row>
    <row r="18" spans="6:14" ht="18" customHeight="1">
      <c r="F18" s="11"/>
      <c r="J18" s="3"/>
      <c r="N18" s="19"/>
    </row>
    <row r="19" spans="1:14" ht="18" customHeight="1" thickBot="1">
      <c r="A19" s="35" t="s">
        <v>16</v>
      </c>
      <c r="D19" s="26">
        <f>SUM(D11:D17)</f>
        <v>1061.8999999999999</v>
      </c>
      <c r="F19" s="15">
        <f>SUM(F11:F17)</f>
        <v>1011.6000000000001</v>
      </c>
      <c r="H19" s="7">
        <f>SUM(H11:H17)</f>
        <v>980564</v>
      </c>
      <c r="J19" s="7">
        <f>SUM(J11:J17)</f>
        <v>1023363</v>
      </c>
      <c r="L19" s="7">
        <f>SUM(L11:L17)</f>
        <v>-42799</v>
      </c>
      <c r="N19" s="21">
        <f>SUM(N11:N17)</f>
        <v>50.29999999999997</v>
      </c>
    </row>
    <row r="20" spans="6:14" ht="30" customHeight="1" thickTop="1">
      <c r="F20" s="11"/>
      <c r="J20" s="3"/>
      <c r="N20" s="19"/>
    </row>
    <row r="21" spans="1:14" s="42" customFormat="1" ht="18" customHeight="1">
      <c r="A21" s="41" t="s">
        <v>17</v>
      </c>
      <c r="D21" s="45"/>
      <c r="E21" s="43"/>
      <c r="F21" s="45"/>
      <c r="H21" s="46"/>
      <c r="J21" s="46"/>
      <c r="L21" s="46"/>
      <c r="N21" s="44"/>
    </row>
    <row r="22" spans="1:14" ht="18" customHeight="1">
      <c r="A22" s="34" t="s">
        <v>18</v>
      </c>
      <c r="D22" s="13">
        <v>146.8</v>
      </c>
      <c r="F22" s="11">
        <v>134.2</v>
      </c>
      <c r="J22" s="3"/>
      <c r="N22" s="19">
        <f aca="true" t="shared" si="0" ref="N22:N27">D22-F22</f>
        <v>12.600000000000023</v>
      </c>
    </row>
    <row r="23" spans="1:14" ht="18" customHeight="1">
      <c r="A23" s="34" t="s">
        <v>19</v>
      </c>
      <c r="D23" s="13">
        <v>6.3</v>
      </c>
      <c r="F23" s="11">
        <v>6.3</v>
      </c>
      <c r="J23" s="3"/>
      <c r="N23" s="19">
        <f t="shared" si="0"/>
        <v>0</v>
      </c>
    </row>
    <row r="24" spans="1:14" ht="18" customHeight="1">
      <c r="A24" s="34" t="s">
        <v>20</v>
      </c>
      <c r="D24" s="13">
        <v>15.8</v>
      </c>
      <c r="F24" s="11">
        <v>28.3</v>
      </c>
      <c r="J24" s="3"/>
      <c r="N24" s="19">
        <f t="shared" si="0"/>
        <v>-12.5</v>
      </c>
    </row>
    <row r="25" spans="1:14" ht="18" customHeight="1">
      <c r="A25" s="34" t="s">
        <v>21</v>
      </c>
      <c r="D25" s="13">
        <v>125.9</v>
      </c>
      <c r="F25" s="13">
        <v>123.5</v>
      </c>
      <c r="H25" s="5">
        <f>107545+5691+671+118157</f>
        <v>232064</v>
      </c>
      <c r="J25" s="5">
        <f>99265+5918+669+109288</f>
        <v>215140</v>
      </c>
      <c r="L25" s="5">
        <f>H25-J25</f>
        <v>16924</v>
      </c>
      <c r="N25" s="19">
        <f t="shared" si="0"/>
        <v>2.4000000000000057</v>
      </c>
    </row>
    <row r="26" spans="1:14" ht="18" customHeight="1">
      <c r="A26" s="34" t="s">
        <v>22</v>
      </c>
      <c r="D26" s="13">
        <v>280.1</v>
      </c>
      <c r="F26" s="13">
        <v>252.3</v>
      </c>
      <c r="H26" s="5">
        <v>380602</v>
      </c>
      <c r="J26" s="5">
        <v>417162</v>
      </c>
      <c r="L26" s="5">
        <f>H26-J26</f>
        <v>-36560</v>
      </c>
      <c r="N26" s="19">
        <f t="shared" si="0"/>
        <v>27.80000000000001</v>
      </c>
    </row>
    <row r="27" spans="1:14" ht="18" customHeight="1">
      <c r="A27" s="34" t="s">
        <v>23</v>
      </c>
      <c r="D27" s="25">
        <v>63.4</v>
      </c>
      <c r="F27" s="13">
        <v>82.1</v>
      </c>
      <c r="H27" s="6">
        <f>47011+5124+13019</f>
        <v>65154</v>
      </c>
      <c r="J27" s="6">
        <f>35389+9660+38913</f>
        <v>83962</v>
      </c>
      <c r="L27" s="6">
        <f>H27-J27</f>
        <v>-18808</v>
      </c>
      <c r="N27" s="19">
        <f t="shared" si="0"/>
        <v>-18.699999999999996</v>
      </c>
    </row>
    <row r="28" spans="4:14" ht="12" customHeight="1">
      <c r="D28" s="14"/>
      <c r="F28" s="14"/>
      <c r="H28" s="5"/>
      <c r="J28" s="5"/>
      <c r="L28" s="5"/>
      <c r="N28" s="23"/>
    </row>
    <row r="29" spans="1:14" ht="18" customHeight="1">
      <c r="A29" s="35" t="s">
        <v>24</v>
      </c>
      <c r="D29" s="31">
        <f>SUM(D21:D27)</f>
        <v>638.3000000000001</v>
      </c>
      <c r="F29" s="32">
        <f>SUM(F21:F27)</f>
        <v>626.7</v>
      </c>
      <c r="H29" s="5">
        <f>SUM(H25:H27)</f>
        <v>677820</v>
      </c>
      <c r="J29" s="5">
        <f>SUM(J25:J27)</f>
        <v>716264</v>
      </c>
      <c r="L29" s="5">
        <f>SUM(L25:L27)</f>
        <v>-38444</v>
      </c>
      <c r="N29" s="33">
        <f>SUM(N21:N27)</f>
        <v>11.600000000000044</v>
      </c>
    </row>
    <row r="30" spans="1:14" ht="18" customHeight="1">
      <c r="A30" s="2"/>
      <c r="D30" s="25"/>
      <c r="F30" s="13"/>
      <c r="H30" s="5"/>
      <c r="J30" s="5"/>
      <c r="L30" s="5"/>
      <c r="N30" s="19"/>
    </row>
    <row r="31" spans="1:14" ht="18" customHeight="1">
      <c r="A31" s="34" t="s">
        <v>25</v>
      </c>
      <c r="D31" s="25">
        <v>423.4</v>
      </c>
      <c r="F31" s="13">
        <v>384.9</v>
      </c>
      <c r="H31" s="5"/>
      <c r="J31" s="5"/>
      <c r="L31" s="5"/>
      <c r="N31" s="27">
        <f>D31-F31</f>
        <v>38.5</v>
      </c>
    </row>
    <row r="32" spans="1:14" ht="18" customHeight="1">
      <c r="A32" s="34" t="s">
        <v>26</v>
      </c>
      <c r="D32" s="14">
        <v>0.2</v>
      </c>
      <c r="F32" s="14">
        <v>0</v>
      </c>
      <c r="H32" s="6">
        <v>302744</v>
      </c>
      <c r="J32" s="6">
        <v>307099</v>
      </c>
      <c r="L32" s="6">
        <f>H32-J32</f>
        <v>-4355</v>
      </c>
      <c r="N32" s="24">
        <v>0.2</v>
      </c>
    </row>
    <row r="33" spans="1:14" ht="18" customHeight="1">
      <c r="A33" s="35" t="s">
        <v>27</v>
      </c>
      <c r="D33" s="32">
        <f>SUM(D31:D32)</f>
        <v>423.59999999999997</v>
      </c>
      <c r="F33" s="32">
        <f>SUM(F31:F32)</f>
        <v>384.9</v>
      </c>
      <c r="H33" s="5"/>
      <c r="J33" s="5"/>
      <c r="L33" s="5"/>
      <c r="N33" s="32">
        <f>SUM(N31:N32)</f>
        <v>38.7</v>
      </c>
    </row>
    <row r="34" spans="4:14" ht="18" customHeight="1">
      <c r="D34" s="16"/>
      <c r="F34" s="16"/>
      <c r="H34" s="8"/>
      <c r="J34" s="8"/>
      <c r="L34" s="8"/>
      <c r="N34" s="19"/>
    </row>
    <row r="35" spans="1:14" ht="18" customHeight="1" thickBot="1">
      <c r="A35" s="35" t="s">
        <v>28</v>
      </c>
      <c r="D35" s="28">
        <f>SUM(D29+D33)</f>
        <v>1061.9</v>
      </c>
      <c r="E35" s="29"/>
      <c r="F35" s="28">
        <f>SUM(F29+F33)</f>
        <v>1011.6</v>
      </c>
      <c r="G35" s="29"/>
      <c r="H35" s="30">
        <f>H29+H32</f>
        <v>980564</v>
      </c>
      <c r="I35" s="29"/>
      <c r="J35" s="30">
        <f>J29+J32</f>
        <v>1023363</v>
      </c>
      <c r="K35" s="29"/>
      <c r="L35" s="30">
        <f>L29+L32</f>
        <v>-42799</v>
      </c>
      <c r="M35" s="29"/>
      <c r="N35" s="28">
        <f>SUM(N29+N33)</f>
        <v>50.30000000000005</v>
      </c>
    </row>
    <row r="36" spans="6:14" ht="18" customHeight="1" thickTop="1">
      <c r="F36" s="11"/>
      <c r="J36" s="3"/>
      <c r="N36" s="18"/>
    </row>
    <row r="37" spans="4:14" ht="18" customHeight="1">
      <c r="D37" s="10"/>
      <c r="H37" s="1"/>
      <c r="L37" s="1"/>
      <c r="N37" s="18"/>
    </row>
    <row r="38" spans="4:14" ht="15">
      <c r="D38" s="10"/>
      <c r="H38" s="1"/>
      <c r="L38" s="1"/>
      <c r="N38" s="18"/>
    </row>
    <row r="39" spans="4:14" ht="15">
      <c r="D39" s="10"/>
      <c r="H39" s="1"/>
      <c r="L39" s="1"/>
      <c r="N39" s="18"/>
    </row>
    <row r="40" spans="4:12" ht="15">
      <c r="D40" s="10"/>
      <c r="H40" s="1"/>
      <c r="L40" s="1"/>
    </row>
    <row r="41" spans="4:12" ht="15">
      <c r="D41" s="10"/>
      <c r="H41" s="1"/>
      <c r="L41" s="1"/>
    </row>
    <row r="42" spans="4:12" ht="15">
      <c r="D42" s="10"/>
      <c r="H42" s="1"/>
      <c r="L42" s="1"/>
    </row>
    <row r="43" spans="4:12" ht="15">
      <c r="D43" s="10"/>
      <c r="H43" s="1"/>
      <c r="L43" s="1"/>
    </row>
    <row r="44" spans="4:12" ht="15">
      <c r="D44" s="10"/>
      <c r="H44" s="1"/>
      <c r="L44" s="1"/>
    </row>
    <row r="45" spans="4:12" ht="15">
      <c r="D45" s="10"/>
      <c r="H45" s="1"/>
      <c r="L45" s="1"/>
    </row>
    <row r="46" spans="4:12" ht="15">
      <c r="D46" s="10"/>
      <c r="H46" s="1"/>
      <c r="L46" s="1"/>
    </row>
    <row r="47" spans="4:12" ht="15">
      <c r="D47" s="10"/>
      <c r="H47" s="1"/>
      <c r="L47" s="1"/>
    </row>
    <row r="48" spans="4:12" ht="15">
      <c r="D48" s="10"/>
      <c r="H48" s="1"/>
      <c r="L48" s="1"/>
    </row>
    <row r="49" spans="4:12" ht="15">
      <c r="D49" s="10"/>
      <c r="H49" s="1"/>
      <c r="L49" s="1"/>
    </row>
    <row r="50" spans="4:12" ht="15">
      <c r="D50" s="10"/>
      <c r="H50" s="1"/>
      <c r="L50" s="1"/>
    </row>
    <row r="51" spans="4:12" ht="15">
      <c r="D51" s="10"/>
      <c r="H51" s="1"/>
      <c r="L51" s="1"/>
    </row>
  </sheetData>
  <printOptions/>
  <pageMargins left="0.8661417322834646" right="0.5118110236220472" top="0.984251968503937" bottom="0.984251968503937" header="0" footer="0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Hong Kong Monetary Authority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Hong Kong Monetary Authority</dc:creator>
  <cp:keywords/>
  <dc:description/>
  <cp:lastModifiedBy>VSLLAU</cp:lastModifiedBy>
  <cp:lastPrinted>2005-01-19T08:44:29Z</cp:lastPrinted>
  <dcterms:created xsi:type="dcterms:W3CDTF">2001-10-18T01:32:34Z</dcterms:created>
  <dcterms:modified xsi:type="dcterms:W3CDTF">2005-01-19T08:44:31Z</dcterms:modified>
  <cp:category/>
  <cp:version/>
  <cp:contentType/>
  <cp:contentStatus/>
</cp:coreProperties>
</file>