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480" yWindow="1350" windowWidth="17400" windowHeight="9930" activeTab="0"/>
  </bookViews>
  <sheets>
    <sheet name="T6.1.2(new basket, 01.2020=100)" sheetId="1" r:id="rId1"/>
    <sheet name="T6.1.2(old basket, 01.2010=100)" sheetId="2" r:id="rId2"/>
    <sheet name="T6.1.2(old basket, 01.2000=100)" sheetId="3" r:id="rId3"/>
    <sheet name="T6.1.2(old basket, 11.1983=100)" sheetId="4" r:id="rId4"/>
  </sheets>
  <externalReferences>
    <externalReference r:id="rId7"/>
  </externalReferences>
  <definedNames>
    <definedName name="_Regression_Int" localSheetId="0" hidden="1">1</definedName>
    <definedName name="_Regression_Int" localSheetId="2" hidden="1">1</definedName>
    <definedName name="_Regression_Int" localSheetId="1" hidden="1">1</definedName>
    <definedName name="_Regression_Int" localSheetId="3" hidden="1">1</definedName>
    <definedName name="_xlfn.AVERAGEIFS" hidden="1">#NAME?</definedName>
    <definedName name="BoxPlot">"BoxPlot"</definedName>
    <definedName name="Bubble">"Bubble"</definedName>
    <definedName name="Candlestick">"Candlestick"</definedName>
    <definedName name="Chart">"Chart"</definedName>
    <definedName name="ChartImage">"ChartImage"</definedName>
    <definedName name="ColumnRange">"ColumnRange"</definedName>
    <definedName name="DATA" localSheetId="0">'T6.1.2(new basket, 01.2020=100)'!#REF!</definedName>
    <definedName name="DATA" localSheetId="2">'T6.1.2(old basket, 01.2000=100)'!#REF!</definedName>
    <definedName name="DATA" localSheetId="1">'T6.1.2(old basket, 01.2010=100)'!#REF!</definedName>
    <definedName name="DATA">'T6.1.2(old basket, 11.1983=100)'!#REF!</definedName>
    <definedName name="Dumbbell">"Dumbbell"</definedName>
    <definedName name="Heatmap">"Heatmap"</definedName>
    <definedName name="Histogram">"Histogram"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Map">"Map"</definedName>
    <definedName name="OHLC">"OHLC"</definedName>
    <definedName name="PieChart">"PieChart"</definedName>
    <definedName name="_xlnm.Print_Area" localSheetId="0">'T6.1.2(new basket, 01.2020=100)'!$A$44:$Z$77</definedName>
    <definedName name="_xlnm.Print_Area" localSheetId="2">'T6.1.2(old basket, 01.2000=100)'!$A$128:$W$168</definedName>
    <definedName name="_xlnm.Print_Area" localSheetId="1">'T6.1.2(old basket, 01.2010=100)'!$A$128:$X$170</definedName>
    <definedName name="_xlnm.Print_Area" localSheetId="3">'T6.1.2(old basket, 11.1983=100)'!$A$247:$Z$288</definedName>
    <definedName name="Print_Area_MI" localSheetId="0">'T6.1.2(new basket, 01.2020=100)'!$A$1:$M$19</definedName>
    <definedName name="Print_Area_MI" localSheetId="2">'T6.1.2(old basket, 01.2000=100)'!$A$1:$M$19</definedName>
    <definedName name="Print_Area_MI" localSheetId="1">'T6.1.2(old basket, 01.2010=100)'!$A$1:$M$19</definedName>
    <definedName name="Print_Area_MI">'T6.1.2(old basket, 11.1983=100)'!$A$1:$O$258</definedName>
    <definedName name="_xlnm.Print_Titles" localSheetId="0">'T6.1.2(new basket, 01.2020=100)'!$A:$M,'T6.1.2(new basket, 01.2020=100)'!$1:$19</definedName>
    <definedName name="_xlnm.Print_Titles" localSheetId="2">'T6.1.2(old basket, 01.2000=100)'!$A:$M,'T6.1.2(old basket, 01.2000=100)'!$1:$19</definedName>
    <definedName name="_xlnm.Print_Titles" localSheetId="1">'T6.1.2(old basket, 01.2010=100)'!$A:$M,'T6.1.2(old basket, 01.2010=100)'!$1:$19</definedName>
    <definedName name="_xlnm.Print_Titles" localSheetId="3">'T6.1.2(old basket, 11.1983=100)'!$A:$Y,'T6.1.2(old basket, 11.1983=100)'!$1:$16</definedName>
    <definedName name="Scatter">"Scatter"</definedName>
    <definedName name="Series">"Series"</definedName>
    <definedName name="Stripe">"Stripe"</definedName>
    <definedName name="Table">"Table"</definedName>
    <definedName name="TreeMap">"TreeMap"</definedName>
    <definedName name="Waterfall">"Waterfall"</definedName>
  </definedNames>
  <calcPr fullCalcOnLoad="1"/>
</workbook>
</file>

<file path=xl/sharedStrings.xml><?xml version="1.0" encoding="utf-8"?>
<sst xmlns="http://schemas.openxmlformats.org/spreadsheetml/2006/main" count="2273" uniqueCount="171">
  <si>
    <t>(HKD per unit of foreign currency)</t>
  </si>
  <si>
    <t>New</t>
  </si>
  <si>
    <t>U.S.</t>
  </si>
  <si>
    <t>Deutsche</t>
  </si>
  <si>
    <t>Japanese</t>
  </si>
  <si>
    <t>Canadian</t>
  </si>
  <si>
    <t>Australian</t>
  </si>
  <si>
    <t>Singapore</t>
  </si>
  <si>
    <t>Dutch</t>
  </si>
  <si>
    <t>Taiwan</t>
  </si>
  <si>
    <t>Swiss</t>
  </si>
  <si>
    <t>Chinese</t>
  </si>
  <si>
    <t>During</t>
  </si>
  <si>
    <t>dollar</t>
  </si>
  <si>
    <t>Sterling</t>
  </si>
  <si>
    <t>-mark</t>
  </si>
  <si>
    <t>yen</t>
  </si>
  <si>
    <t>guilder</t>
  </si>
  <si>
    <t>franc</t>
  </si>
  <si>
    <t>renminbi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</si>
  <si>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</si>
  <si>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</si>
  <si>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</si>
  <si>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</si>
  <si>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</si>
  <si>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</si>
  <si>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</si>
  <si>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</si>
  <si>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</si>
  <si>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</si>
  <si>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</si>
  <si>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</si>
  <si>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 xml:space="preserve">                       期內平均數字 </t>
  </si>
  <si>
    <t>美元</t>
  </si>
  <si>
    <t>英鎊</t>
  </si>
  <si>
    <t>日圓</t>
  </si>
  <si>
    <t>加拿大元</t>
  </si>
  <si>
    <t>澳元</t>
  </si>
  <si>
    <t>新加坡元</t>
  </si>
  <si>
    <t>新台幣</t>
  </si>
  <si>
    <t>瑞士法郎</t>
  </si>
  <si>
    <t>人民幣</t>
  </si>
  <si>
    <t>期內數字</t>
  </si>
  <si>
    <t>馬克</t>
  </si>
  <si>
    <t>荷蘭盾</t>
  </si>
  <si>
    <t>Korean</t>
  </si>
  <si>
    <t>Thai</t>
  </si>
  <si>
    <t>Malaysian</t>
  </si>
  <si>
    <t>Philippine</t>
  </si>
  <si>
    <t>Trade-</t>
  </si>
  <si>
    <t>Import-</t>
  </si>
  <si>
    <t>Export-</t>
  </si>
  <si>
    <t>won</t>
  </si>
  <si>
    <t>baht</t>
  </si>
  <si>
    <t>ringgit</t>
  </si>
  <si>
    <t>Euro</t>
  </si>
  <si>
    <t>peso</t>
  </si>
  <si>
    <t>SDR</t>
  </si>
  <si>
    <t>weighted</t>
  </si>
  <si>
    <t>南韓圓</t>
  </si>
  <si>
    <t>馬來</t>
  </si>
  <si>
    <t>歐元</t>
  </si>
  <si>
    <t>菲律賓</t>
  </si>
  <si>
    <t>特別</t>
  </si>
  <si>
    <t>進口貨</t>
  </si>
  <si>
    <t>整體出口</t>
  </si>
  <si>
    <t>西亞元</t>
  </si>
  <si>
    <t>披索</t>
  </si>
  <si>
    <t>提款權</t>
  </si>
  <si>
    <t>值加權</t>
  </si>
  <si>
    <t>貨值加權</t>
  </si>
  <si>
    <t>Nominal effective</t>
  </si>
  <si>
    <t>exchange rate indices</t>
  </si>
  <si>
    <t>(01.2000 = 100)</t>
  </si>
  <si>
    <t>Table 6.1.2 :   Period average figures</t>
  </si>
  <si>
    <t>1.</t>
  </si>
  <si>
    <r>
      <t>Table 6.1 :   Exchange rates and the effective exchange rate indices</t>
    </r>
    <r>
      <rPr>
        <b/>
        <vertAlign val="superscript"/>
        <sz val="14"/>
        <rFont val="Times New Roman"/>
        <family val="1"/>
      </rPr>
      <t>1</t>
    </r>
  </si>
  <si>
    <t>(11.1983 = 100)</t>
  </si>
  <si>
    <t>Belgian</t>
  </si>
  <si>
    <t>French</t>
  </si>
  <si>
    <t>Italian</t>
  </si>
  <si>
    <t>lira</t>
  </si>
  <si>
    <t>比利時</t>
  </si>
  <si>
    <t>法國</t>
  </si>
  <si>
    <t>意大利</t>
  </si>
  <si>
    <t>法郎</t>
  </si>
  <si>
    <t>里拉</t>
  </si>
  <si>
    <r>
      <t>Table 6.1 :   Exchange rates and the effective exchange rate indices</t>
    </r>
    <r>
      <rPr>
        <b/>
        <vertAlign val="superscript"/>
        <sz val="16"/>
        <rFont val="Times New Roman"/>
        <family val="1"/>
      </rPr>
      <t>1</t>
    </r>
    <r>
      <rPr>
        <b/>
        <sz val="16"/>
        <rFont val="Times New Roman"/>
        <family val="1"/>
      </rPr>
      <t xml:space="preserve">  </t>
    </r>
  </si>
  <si>
    <t>貿易加權</t>
  </si>
  <si>
    <t/>
  </si>
  <si>
    <t>貿易加權</t>
  </si>
  <si>
    <t>(每單位外幣兌換的港元)</t>
  </si>
  <si>
    <t>Real effective</t>
  </si>
  <si>
    <t xml:space="preserve">                        期內平均數字 </t>
  </si>
  <si>
    <t>名義港匯指數</t>
  </si>
  <si>
    <r>
      <t>exchange rate index</t>
    </r>
    <r>
      <rPr>
        <vertAlign val="superscript"/>
        <sz val="10"/>
        <rFont val="Times New Roman"/>
        <family val="1"/>
      </rPr>
      <t>2</t>
    </r>
  </si>
  <si>
    <r>
      <t>實質港匯指數</t>
    </r>
    <r>
      <rPr>
        <vertAlign val="superscript"/>
        <sz val="10"/>
        <rFont val="Times New Roman"/>
        <family val="1"/>
      </rPr>
      <t>2</t>
    </r>
  </si>
  <si>
    <t>2.</t>
  </si>
  <si>
    <r>
      <t>匯率及港匯指數</t>
    </r>
    <r>
      <rPr>
        <b/>
        <vertAlign val="superscript"/>
        <sz val="14"/>
        <rFont val="細明體"/>
        <family val="3"/>
      </rPr>
      <t>1</t>
    </r>
  </si>
  <si>
    <r>
      <t>1</t>
    </r>
    <r>
      <rPr>
        <sz val="10"/>
        <rFont val="新細明體"/>
        <family val="1"/>
      </rPr>
      <t>月</t>
    </r>
  </si>
  <si>
    <r>
      <t>2</t>
    </r>
    <r>
      <rPr>
        <sz val="10"/>
        <rFont val="新細明體"/>
        <family val="1"/>
      </rPr>
      <t>月</t>
    </r>
  </si>
  <si>
    <r>
      <t>3</t>
    </r>
    <r>
      <rPr>
        <sz val="10"/>
        <rFont val="細明體"/>
        <family val="3"/>
      </rPr>
      <t>月</t>
    </r>
  </si>
  <si>
    <r>
      <t>4</t>
    </r>
    <r>
      <rPr>
        <sz val="10"/>
        <rFont val="細明體"/>
        <family val="3"/>
      </rPr>
      <t>月</t>
    </r>
  </si>
  <si>
    <r>
      <t>5</t>
    </r>
    <r>
      <rPr>
        <sz val="10"/>
        <rFont val="細明體"/>
        <family val="3"/>
      </rPr>
      <t>月</t>
    </r>
  </si>
  <si>
    <r>
      <t>6</t>
    </r>
    <r>
      <rPr>
        <sz val="10"/>
        <rFont val="細明體"/>
        <family val="3"/>
      </rPr>
      <t>月</t>
    </r>
  </si>
  <si>
    <r>
      <t>7</t>
    </r>
    <r>
      <rPr>
        <sz val="10"/>
        <rFont val="細明體"/>
        <family val="3"/>
      </rPr>
      <t>月</t>
    </r>
  </si>
  <si>
    <r>
      <t>8</t>
    </r>
    <r>
      <rPr>
        <sz val="10"/>
        <rFont val="細明體"/>
        <family val="3"/>
      </rPr>
      <t>月</t>
    </r>
  </si>
  <si>
    <r>
      <t>9</t>
    </r>
    <r>
      <rPr>
        <sz val="10"/>
        <rFont val="細明體"/>
        <family val="3"/>
      </rPr>
      <t>月</t>
    </r>
  </si>
  <si>
    <r>
      <t>10</t>
    </r>
    <r>
      <rPr>
        <sz val="10"/>
        <rFont val="細明體"/>
        <family val="3"/>
      </rPr>
      <t>月</t>
    </r>
  </si>
  <si>
    <r>
      <t>11</t>
    </r>
    <r>
      <rPr>
        <sz val="10"/>
        <rFont val="細明體"/>
        <family val="3"/>
      </rPr>
      <t>月</t>
    </r>
  </si>
  <si>
    <r>
      <t>12</t>
    </r>
    <r>
      <rPr>
        <sz val="10"/>
        <rFont val="細明體"/>
        <family val="3"/>
      </rPr>
      <t>月</t>
    </r>
  </si>
  <si>
    <r>
      <t>1</t>
    </r>
    <r>
      <rPr>
        <sz val="10"/>
        <rFont val="細明體"/>
        <family val="3"/>
      </rPr>
      <t>月</t>
    </r>
  </si>
  <si>
    <t>泰銖</t>
  </si>
  <si>
    <r>
      <t>匯率及港匯指數</t>
    </r>
    <r>
      <rPr>
        <b/>
        <vertAlign val="superscript"/>
        <sz val="16"/>
        <rFont val="細明體"/>
        <family val="3"/>
      </rPr>
      <t>1</t>
    </r>
  </si>
  <si>
    <r>
      <t>2</t>
    </r>
    <r>
      <rPr>
        <sz val="10"/>
        <rFont val="細明體"/>
        <family val="3"/>
      </rPr>
      <t>月</t>
    </r>
  </si>
  <si>
    <t>N.A.</t>
  </si>
  <si>
    <t>有關實質港匯指數的詳細資料，已刊登於《金融管理局季報》2003年3月號所載的一篇專題文章內。</t>
  </si>
  <si>
    <r>
      <t>5月</t>
    </r>
  </si>
  <si>
    <r>
      <t>6月</t>
    </r>
  </si>
  <si>
    <t>SDR</t>
  </si>
  <si>
    <t>特別</t>
  </si>
  <si>
    <r>
      <t>8月</t>
    </r>
  </si>
  <si>
    <r>
      <t>9月</t>
    </r>
  </si>
  <si>
    <r>
      <t>10月</t>
    </r>
  </si>
  <si>
    <r>
      <t>11月</t>
    </r>
  </si>
  <si>
    <t>2月</t>
  </si>
  <si>
    <t>SDR</t>
  </si>
  <si>
    <t>特別</t>
  </si>
  <si>
    <t>(01.2010 = 100)</t>
  </si>
  <si>
    <t>(01.2010 = 100)</t>
  </si>
  <si>
    <t xml:space="preserve">Indian </t>
  </si>
  <si>
    <t>Rupee</t>
  </si>
  <si>
    <t>印度盧比</t>
  </si>
  <si>
    <t>exchange rate index</t>
  </si>
  <si>
    <t>實質港匯指數</t>
  </si>
  <si>
    <r>
      <t>12月</t>
    </r>
  </si>
  <si>
    <t>1月</t>
  </si>
  <si>
    <t>3月</t>
  </si>
  <si>
    <t>4月</t>
  </si>
  <si>
    <t>N/A</t>
  </si>
  <si>
    <r>
      <t>7月</t>
    </r>
  </si>
  <si>
    <t>1月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</si>
  <si>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</si>
  <si>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</si>
  <si>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</si>
  <si>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</si>
  <si>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</si>
  <si>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</si>
  <si>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</si>
  <si>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</si>
  <si>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</si>
  <si>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1月</t>
  </si>
  <si>
    <t xml:space="preserve">The nominal effective exchange rate indices are compiled by the Census and Statistics Department using Hong </t>
  </si>
  <si>
    <t xml:space="preserve">Kong dollar exchange rates against foreign currencies based on the average closing middle market telegraphic </t>
  </si>
  <si>
    <t xml:space="preserve">transfer rates or notes rates supplied by the Hang Seng Bank Limited. The SDR figures are provided by the </t>
  </si>
  <si>
    <t>International Monetary Fund.</t>
  </si>
  <si>
    <t>Details on the real effective exchange rate index have been published in a feature article in the March 2003</t>
  </si>
  <si>
    <r>
      <rPr>
        <sz val="10"/>
        <rFont val="Times New Roman"/>
        <family val="1"/>
      </rPr>
      <t xml:space="preserve"> issue of </t>
    </r>
    <r>
      <rPr>
        <i/>
        <sz val="10"/>
        <rFont val="Times New Roman"/>
        <family val="1"/>
      </rPr>
      <t>the HKMA Quarterly Bulletin</t>
    </r>
    <r>
      <rPr>
        <sz val="10"/>
        <rFont val="Times New Roman"/>
        <family val="1"/>
      </rPr>
      <t>.</t>
    </r>
  </si>
  <si>
    <t>名義港匯指數由政府統計處根據港元兌其他外幣的匯價編制，其匯價是以恒生銀行提供的外幣電匯</t>
  </si>
  <si>
    <t>或現鈔平均收市中間兌換價來計算。特別提款權數字由國際貨幣基金組織提供。</t>
  </si>
  <si>
    <t>Indonesian</t>
  </si>
  <si>
    <t>South African</t>
  </si>
  <si>
    <t>Rupiah</t>
  </si>
  <si>
    <t xml:space="preserve"> Rand</t>
  </si>
  <si>
    <t>印尼盾</t>
  </si>
  <si>
    <t>南非蘭特</t>
  </si>
  <si>
    <t>(01.2020 = 100)</t>
  </si>
  <si>
    <t>名義港匯指數由政府統計處根據港元兌其他外幣的匯價編制，澳門幣的匯價訂為1，其它匯價是以恒生銀行提供的外幣電匯</t>
  </si>
  <si>
    <t xml:space="preserve">transfer rates or notes rates supplied by the Hang Seng Bank Limited, except that the exchange rate of Macao </t>
  </si>
  <si>
    <t>Pataca is set to be 1.The SDR figures are provided by the International Monetary Fund.</t>
  </si>
  <si>
    <t>1月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</si>
</sst>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&quot;£&quot;* #,##0.00_-;\-&quot;£&quot;* #,##0.00_-;_-&quot;£&quot;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NT$&quot;#,##0;\-&quot;NT$&quot;#,##0"/>
    <numFmt numFmtId="183" formatCode="&quot;NT$&quot;#,##0;[Red]\-&quot;NT$&quot;#,##0"/>
    <numFmt numFmtId="184" formatCode="&quot;NT$&quot;#,##0.00;\-&quot;NT$&quot;#,##0.00"/>
    <numFmt numFmtId="185" formatCode="&quot;NT$&quot;#,##0.00;[Red]\-&quot;NT$&quot;#,##0.00"/>
    <numFmt numFmtId="186" formatCode="_-&quot;NT$&quot;* #,##0_-;\-&quot;NT$&quot;* #,##0_-;_-&quot;NT$&quot;* &quot;-&quot;_-;_-@_-"/>
    <numFmt numFmtId="187" formatCode="_-&quot;NT$&quot;* #,##0.00_-;\-&quot;NT$&quot;* #,##0.00_-;_-&quot;NT$&quot;* &quot;-&quot;??_-;_-@_-"/>
    <numFmt numFmtId="188" formatCode="0.00_)"/>
    <numFmt numFmtId="189" formatCode="0.000_)"/>
    <numFmt numFmtId="190" formatCode="0.0000_)"/>
    <numFmt numFmtId="191" formatCode="0.00000_)"/>
    <numFmt numFmtId="192" formatCode="0.0_)"/>
    <numFmt numFmtId="193" formatCode="yyyy/mm/dd_)"/>
    <numFmt numFmtId="194" formatCode="0.0000000_)"/>
    <numFmt numFmtId="195" formatCode="dd\-mmm\-yy_)"/>
    <numFmt numFmtId="196" formatCode="0.00000"/>
    <numFmt numFmtId="197" formatCode="0.0000"/>
    <numFmt numFmtId="198" formatCode="0.000"/>
    <numFmt numFmtId="199" formatCode="0.0"/>
    <numFmt numFmtId="200" formatCode="###0_);\(###0\);_(&quot;&quot;_)"/>
    <numFmt numFmtId="201" formatCode="#,##0;[Red]\-#,##0;_(&quot;&quot;_)"/>
    <numFmt numFmtId="202" formatCode="0.000000"/>
    <numFmt numFmtId="203" formatCode="0.0000000000"/>
    <numFmt numFmtId="204" formatCode="0.0_);[Red]\(0.0\)"/>
    <numFmt numFmtId="205" formatCode="0_)"/>
    <numFmt numFmtId="206" formatCode="0.000000_)"/>
  </numFmts>
  <fonts count="56">
    <font>
      <sz val="12"/>
      <name val="Tms Rm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</font>
    <font>
      <sz val="10"/>
      <name val="新細明體"/>
      <family val="1"/>
    </font>
    <font>
      <sz val="10"/>
      <name val="細明體"/>
      <family val="3"/>
    </font>
    <font>
      <b/>
      <sz val="14"/>
      <name val="細明體"/>
      <family val="3"/>
    </font>
    <font>
      <b/>
      <vertAlign val="superscript"/>
      <sz val="14"/>
      <name val="Times New Roman"/>
      <family val="1"/>
    </font>
    <font>
      <b/>
      <sz val="16"/>
      <name val="細明體"/>
      <family val="3"/>
    </font>
    <font>
      <b/>
      <vertAlign val="superscript"/>
      <sz val="16"/>
      <name val="Times New Roman"/>
      <family val="1"/>
    </font>
    <font>
      <u val="single"/>
      <sz val="8.4"/>
      <color indexed="12"/>
      <name val="Tms Rmn"/>
      <family val="1"/>
    </font>
    <font>
      <u val="single"/>
      <sz val="9.6"/>
      <color indexed="36"/>
      <name val="Tms Rm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b/>
      <vertAlign val="superscript"/>
      <sz val="14"/>
      <name val="細明體"/>
      <family val="3"/>
    </font>
    <font>
      <b/>
      <vertAlign val="superscript"/>
      <sz val="16"/>
      <name val="細明體"/>
      <family val="3"/>
    </font>
    <font>
      <sz val="9"/>
      <name val="細明體"/>
      <family val="3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1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4">
    <xf numFmtId="188" fontId="0" fillId="0" borderId="0" xfId="0" applyAlignment="1">
      <alignment/>
    </xf>
    <xf numFmtId="188" fontId="6" fillId="0" borderId="0" xfId="0" applyFont="1" applyAlignment="1">
      <alignment/>
    </xf>
    <xf numFmtId="188" fontId="7" fillId="0" borderId="0" xfId="0" applyFont="1" applyAlignment="1" applyProtection="1">
      <alignment horizontal="left"/>
      <protection/>
    </xf>
    <xf numFmtId="188" fontId="7" fillId="0" borderId="0" xfId="0" applyFont="1" applyAlignment="1">
      <alignment/>
    </xf>
    <xf numFmtId="188" fontId="7" fillId="0" borderId="0" xfId="0" applyFont="1" applyAlignment="1" applyProtection="1" quotePrefix="1">
      <alignment horizontal="right"/>
      <protection/>
    </xf>
    <xf numFmtId="188" fontId="7" fillId="0" borderId="0" xfId="0" applyFont="1" applyBorder="1" applyAlignment="1">
      <alignment/>
    </xf>
    <xf numFmtId="188" fontId="7" fillId="0" borderId="10" xfId="0" applyFont="1" applyBorder="1" applyAlignment="1">
      <alignment/>
    </xf>
    <xf numFmtId="188" fontId="7" fillId="0" borderId="0" xfId="0" applyFont="1" applyAlignment="1">
      <alignment horizontal="right"/>
    </xf>
    <xf numFmtId="188" fontId="7" fillId="0" borderId="0" xfId="0" applyFont="1" applyAlignment="1" applyProtection="1">
      <alignment horizontal="right"/>
      <protection/>
    </xf>
    <xf numFmtId="189" fontId="7" fillId="0" borderId="0" xfId="0" applyNumberFormat="1" applyFont="1" applyBorder="1" applyAlignment="1" applyProtection="1">
      <alignment horizontal="right"/>
      <protection/>
    </xf>
    <xf numFmtId="188" fontId="7" fillId="0" borderId="0" xfId="0" applyNumberFormat="1" applyFont="1" applyBorder="1" applyAlignment="1" applyProtection="1">
      <alignment horizontal="right"/>
      <protection/>
    </xf>
    <xf numFmtId="190" fontId="7" fillId="0" borderId="0" xfId="0" applyNumberFormat="1" applyFont="1" applyBorder="1" applyAlignment="1" applyProtection="1">
      <alignment horizontal="right"/>
      <protection/>
    </xf>
    <xf numFmtId="188" fontId="7" fillId="0" borderId="0" xfId="0" applyFont="1" applyBorder="1" applyAlignment="1">
      <alignment horizontal="right"/>
    </xf>
    <xf numFmtId="189" fontId="7" fillId="0" borderId="0" xfId="0" applyNumberFormat="1" applyFont="1" applyBorder="1" applyAlignment="1">
      <alignment/>
    </xf>
    <xf numFmtId="190" fontId="7" fillId="0" borderId="0" xfId="0" applyNumberFormat="1" applyFont="1" applyBorder="1" applyAlignment="1">
      <alignment/>
    </xf>
    <xf numFmtId="188" fontId="0" fillId="0" borderId="0" xfId="0" applyAlignment="1">
      <alignment horizontal="center"/>
    </xf>
    <xf numFmtId="188" fontId="7" fillId="0" borderId="0" xfId="0" applyFont="1" applyAlignment="1" applyProtection="1">
      <alignment horizontal="center"/>
      <protection/>
    </xf>
    <xf numFmtId="188" fontId="7" fillId="0" borderId="0" xfId="0" applyFont="1" applyAlignment="1" quotePrefix="1">
      <alignment/>
    </xf>
    <xf numFmtId="198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197" fontId="7" fillId="0" borderId="0" xfId="0" applyNumberFormat="1" applyFont="1" applyAlignment="1" applyProtection="1">
      <alignment/>
      <protection/>
    </xf>
    <xf numFmtId="188" fontId="9" fillId="0" borderId="0" xfId="0" applyFont="1" applyAlignment="1">
      <alignment horizontal="centerContinuous"/>
    </xf>
    <xf numFmtId="188" fontId="9" fillId="0" borderId="0" xfId="0" applyFont="1" applyAlignment="1">
      <alignment/>
    </xf>
    <xf numFmtId="188" fontId="10" fillId="0" borderId="0" xfId="0" applyFont="1" applyAlignment="1" quotePrefix="1">
      <alignment horizontal="left"/>
    </xf>
    <xf numFmtId="188" fontId="10" fillId="0" borderId="0" xfId="0" applyFont="1" applyAlignment="1">
      <alignment/>
    </xf>
    <xf numFmtId="188" fontId="10" fillId="0" borderId="0" xfId="0" applyFont="1" applyAlignment="1">
      <alignment horizontal="centerContinuous"/>
    </xf>
    <xf numFmtId="188" fontId="10" fillId="0" borderId="0" xfId="0" applyFont="1" applyAlignment="1">
      <alignment/>
    </xf>
    <xf numFmtId="188" fontId="10" fillId="0" borderId="0" xfId="0" applyFont="1" applyAlignment="1" applyProtection="1" quotePrefix="1">
      <alignment/>
      <protection/>
    </xf>
    <xf numFmtId="188" fontId="10" fillId="0" borderId="0" xfId="0" applyFont="1" applyAlignment="1" applyProtection="1" quotePrefix="1">
      <alignment horizontal="right"/>
      <protection/>
    </xf>
    <xf numFmtId="188" fontId="10" fillId="0" borderId="0" xfId="0" applyFont="1" applyAlignment="1" applyProtection="1">
      <alignment horizontal="right"/>
      <protection/>
    </xf>
    <xf numFmtId="188" fontId="10" fillId="0" borderId="0" xfId="0" applyFont="1" applyAlignment="1" applyProtection="1" quotePrefix="1">
      <alignment horizontal="left"/>
      <protection/>
    </xf>
    <xf numFmtId="188" fontId="10" fillId="0" borderId="0" xfId="0" applyFont="1" applyAlignment="1">
      <alignment horizontal="right"/>
    </xf>
    <xf numFmtId="188" fontId="7" fillId="0" borderId="0" xfId="0" applyFont="1" applyAlignment="1">
      <alignment horizontal="left"/>
    </xf>
    <xf numFmtId="188" fontId="11" fillId="0" borderId="0" xfId="0" applyFont="1" applyBorder="1" applyAlignment="1">
      <alignment horizontal="right"/>
    </xf>
    <xf numFmtId="188" fontId="7" fillId="0" borderId="11" xfId="0" applyFont="1" applyBorder="1" applyAlignment="1">
      <alignment/>
    </xf>
    <xf numFmtId="188" fontId="10" fillId="0" borderId="11" xfId="0" applyFont="1" applyBorder="1" applyAlignment="1">
      <alignment/>
    </xf>
    <xf numFmtId="188" fontId="10" fillId="0" borderId="11" xfId="0" applyFont="1" applyBorder="1" applyAlignment="1">
      <alignment horizontal="right"/>
    </xf>
    <xf numFmtId="189" fontId="7" fillId="0" borderId="0" xfId="0" applyNumberFormat="1" applyFont="1" applyAlignment="1">
      <alignment/>
    </xf>
    <xf numFmtId="190" fontId="7" fillId="0" borderId="0" xfId="0" applyNumberFormat="1" applyFont="1" applyAlignment="1">
      <alignment/>
    </xf>
    <xf numFmtId="191" fontId="7" fillId="0" borderId="0" xfId="0" applyNumberFormat="1" applyFont="1" applyAlignment="1">
      <alignment/>
    </xf>
    <xf numFmtId="188" fontId="7" fillId="0" borderId="0" xfId="0" applyFont="1" applyAlignment="1" quotePrefix="1">
      <alignment horizontal="right"/>
    </xf>
    <xf numFmtId="188" fontId="10" fillId="0" borderId="0" xfId="0" applyFont="1" applyBorder="1" applyAlignment="1" applyProtection="1">
      <alignment horizontal="right"/>
      <protection/>
    </xf>
    <xf numFmtId="188" fontId="10" fillId="0" borderId="0" xfId="0" applyFont="1" applyBorder="1" applyAlignment="1" applyProtection="1" quotePrefix="1">
      <alignment horizontal="right"/>
      <protection/>
    </xf>
    <xf numFmtId="188" fontId="7" fillId="0" borderId="11" xfId="0" applyFont="1" applyBorder="1" applyAlignment="1" applyProtection="1" quotePrefix="1">
      <alignment horizontal="right"/>
      <protection/>
    </xf>
    <xf numFmtId="188" fontId="10" fillId="0" borderId="11" xfId="0" applyFont="1" applyBorder="1" applyAlignment="1" applyProtection="1">
      <alignment horizontal="right"/>
      <protection/>
    </xf>
    <xf numFmtId="188" fontId="10" fillId="0" borderId="11" xfId="0" applyFont="1" applyBorder="1" applyAlignment="1" applyProtection="1" quotePrefix="1">
      <alignment horizontal="right"/>
      <protection/>
    </xf>
    <xf numFmtId="188" fontId="7" fillId="0" borderId="0" xfId="0" applyFont="1" applyBorder="1" applyAlignment="1" applyProtection="1">
      <alignment horizontal="left"/>
      <protection/>
    </xf>
    <xf numFmtId="189" fontId="7" fillId="0" borderId="0" xfId="0" applyNumberFormat="1" applyFont="1" applyBorder="1" applyAlignment="1" applyProtection="1">
      <alignment/>
      <protection/>
    </xf>
    <xf numFmtId="188" fontId="7" fillId="0" borderId="0" xfId="0" applyFont="1" applyBorder="1" applyAlignment="1" applyProtection="1">
      <alignment/>
      <protection/>
    </xf>
    <xf numFmtId="190" fontId="7" fillId="0" borderId="0" xfId="0" applyNumberFormat="1" applyFont="1" applyBorder="1" applyAlignment="1" applyProtection="1">
      <alignment/>
      <protection/>
    </xf>
    <xf numFmtId="188" fontId="7" fillId="0" borderId="12" xfId="0" applyFont="1" applyBorder="1" applyAlignment="1">
      <alignment/>
    </xf>
    <xf numFmtId="192" fontId="7" fillId="0" borderId="0" xfId="0" applyNumberFormat="1" applyFont="1" applyAlignment="1">
      <alignment/>
    </xf>
    <xf numFmtId="188" fontId="10" fillId="0" borderId="11" xfId="0" applyFont="1" applyBorder="1" applyAlignment="1" applyProtection="1" quotePrefix="1">
      <alignment/>
      <protection/>
    </xf>
    <xf numFmtId="188" fontId="19" fillId="0" borderId="0" xfId="0" applyFont="1" applyAlignment="1">
      <alignment/>
    </xf>
    <xf numFmtId="188" fontId="10" fillId="0" borderId="0" xfId="0" applyFont="1" applyAlignment="1" quotePrefix="1">
      <alignment horizontal="right"/>
    </xf>
    <xf numFmtId="188" fontId="6" fillId="0" borderId="0" xfId="0" applyFont="1" applyAlignment="1">
      <alignment horizontal="centerContinuous"/>
    </xf>
    <xf numFmtId="188" fontId="8" fillId="0" borderId="0" xfId="0" applyFont="1" applyAlignment="1" applyProtection="1">
      <alignment horizontal="centerContinuous"/>
      <protection/>
    </xf>
    <xf numFmtId="188" fontId="12" fillId="0" borderId="0" xfId="0" applyFont="1" applyAlignment="1" applyProtection="1">
      <alignment horizontal="centerContinuous"/>
      <protection/>
    </xf>
    <xf numFmtId="191" fontId="7" fillId="0" borderId="0" xfId="0" applyNumberFormat="1" applyFont="1" applyFill="1" applyAlignment="1">
      <alignment/>
    </xf>
    <xf numFmtId="14" fontId="0" fillId="0" borderId="0" xfId="0" applyNumberFormat="1" applyAlignment="1">
      <alignment/>
    </xf>
    <xf numFmtId="197" fontId="0" fillId="0" borderId="0" xfId="0" applyNumberFormat="1" applyAlignment="1">
      <alignment/>
    </xf>
    <xf numFmtId="203" fontId="0" fillId="0" borderId="0" xfId="0" applyNumberFormat="1" applyAlignment="1">
      <alignment/>
    </xf>
    <xf numFmtId="199" fontId="0" fillId="0" borderId="0" xfId="0" applyNumberFormat="1" applyAlignment="1">
      <alignment/>
    </xf>
    <xf numFmtId="188" fontId="6" fillId="0" borderId="0" xfId="0" applyFont="1" applyBorder="1" applyAlignment="1">
      <alignment/>
    </xf>
    <xf numFmtId="188" fontId="9" fillId="0" borderId="0" xfId="0" applyFont="1" applyBorder="1" applyAlignment="1">
      <alignment/>
    </xf>
    <xf numFmtId="188" fontId="9" fillId="0" borderId="0" xfId="0" applyFont="1" applyBorder="1" applyAlignment="1">
      <alignment horizontal="centerContinuous"/>
    </xf>
    <xf numFmtId="188" fontId="7" fillId="0" borderId="0" xfId="0" applyFont="1" applyBorder="1" applyAlignment="1" applyProtection="1" quotePrefix="1">
      <alignment horizontal="right"/>
      <protection/>
    </xf>
    <xf numFmtId="188" fontId="10" fillId="0" borderId="0" xfId="0" applyFont="1" applyBorder="1" applyAlignment="1" quotePrefix="1">
      <alignment horizontal="left"/>
    </xf>
    <xf numFmtId="188" fontId="10" fillId="0" borderId="0" xfId="0" applyFont="1" applyBorder="1" applyAlignment="1">
      <alignment/>
    </xf>
    <xf numFmtId="188" fontId="10" fillId="0" borderId="0" xfId="0" applyFont="1" applyBorder="1" applyAlignment="1" applyProtection="1" quotePrefix="1">
      <alignment/>
      <protection/>
    </xf>
    <xf numFmtId="188" fontId="10" fillId="0" borderId="0" xfId="0" applyFont="1" applyBorder="1" applyAlignment="1">
      <alignment/>
    </xf>
    <xf numFmtId="188" fontId="10" fillId="0" borderId="0" xfId="0" applyFont="1" applyBorder="1" applyAlignment="1">
      <alignment horizontal="centerContinuous"/>
    </xf>
    <xf numFmtId="188" fontId="7" fillId="0" borderId="0" xfId="0" applyFont="1" applyBorder="1" applyAlignment="1" applyProtection="1">
      <alignment horizontal="centerContinuous"/>
      <protection/>
    </xf>
    <xf numFmtId="188" fontId="10" fillId="0" borderId="0" xfId="0" applyFont="1" applyBorder="1" applyAlignment="1">
      <alignment horizontal="right"/>
    </xf>
    <xf numFmtId="188" fontId="7" fillId="0" borderId="0" xfId="0" applyFont="1" applyBorder="1" applyAlignment="1" applyProtection="1">
      <alignment horizontal="right"/>
      <protection/>
    </xf>
    <xf numFmtId="188" fontId="7" fillId="0" borderId="0" xfId="0" applyFont="1" applyBorder="1" applyAlignment="1">
      <alignment horizontal="centerContinuous"/>
    </xf>
    <xf numFmtId="188" fontId="7" fillId="0" borderId="0" xfId="0" applyNumberFormat="1" applyFont="1" applyBorder="1" applyAlignment="1" applyProtection="1">
      <alignment/>
      <protection/>
    </xf>
    <xf numFmtId="191" fontId="7" fillId="0" borderId="0" xfId="0" applyNumberFormat="1" applyFont="1" applyBorder="1" applyAlignment="1" applyProtection="1">
      <alignment/>
      <protection/>
    </xf>
    <xf numFmtId="192" fontId="7" fillId="0" borderId="0" xfId="0" applyNumberFormat="1" applyFont="1" applyBorder="1" applyAlignment="1" applyProtection="1">
      <alignment/>
      <protection/>
    </xf>
    <xf numFmtId="192" fontId="7" fillId="0" borderId="0" xfId="0" applyNumberFormat="1" applyFont="1" applyBorder="1" applyAlignment="1">
      <alignment/>
    </xf>
    <xf numFmtId="191" fontId="7" fillId="0" borderId="0" xfId="0" applyNumberFormat="1" applyFont="1" applyBorder="1" applyAlignment="1">
      <alignment/>
    </xf>
    <xf numFmtId="188" fontId="7" fillId="0" borderId="0" xfId="0" applyNumberFormat="1" applyFont="1" applyBorder="1" applyAlignment="1">
      <alignment/>
    </xf>
    <xf numFmtId="188" fontId="7" fillId="0" borderId="0" xfId="0" applyFont="1" applyBorder="1" applyAlignment="1">
      <alignment horizontal="left"/>
    </xf>
    <xf numFmtId="198" fontId="7" fillId="0" borderId="0" xfId="0" applyNumberFormat="1" applyFont="1" applyAlignment="1">
      <alignment/>
    </xf>
    <xf numFmtId="192" fontId="7" fillId="0" borderId="0" xfId="0" applyNumberFormat="1" applyFont="1" applyAlignment="1">
      <alignment horizontal="right"/>
    </xf>
    <xf numFmtId="188" fontId="7" fillId="0" borderId="0" xfId="0" applyFont="1" applyFill="1" applyAlignment="1">
      <alignment/>
    </xf>
    <xf numFmtId="188" fontId="0" fillId="0" borderId="0" xfId="0" applyFill="1" applyAlignment="1">
      <alignment/>
    </xf>
    <xf numFmtId="198" fontId="7" fillId="0" borderId="0" xfId="0" applyNumberFormat="1" applyFont="1" applyFill="1" applyAlignment="1" applyProtection="1">
      <alignment/>
      <protection/>
    </xf>
    <xf numFmtId="2" fontId="7" fillId="0" borderId="0" xfId="0" applyNumberFormat="1" applyFont="1" applyFill="1" applyAlignment="1" applyProtection="1">
      <alignment/>
      <protection/>
    </xf>
    <xf numFmtId="197" fontId="7" fillId="0" borderId="0" xfId="0" applyNumberFormat="1" applyFont="1" applyFill="1" applyAlignment="1" applyProtection="1">
      <alignment/>
      <protection/>
    </xf>
    <xf numFmtId="190" fontId="7" fillId="0" borderId="0" xfId="0" applyNumberFormat="1" applyFont="1" applyFill="1" applyAlignment="1">
      <alignment/>
    </xf>
    <xf numFmtId="189" fontId="7" fillId="0" borderId="0" xfId="0" applyNumberFormat="1" applyFont="1" applyFill="1" applyAlignment="1">
      <alignment/>
    </xf>
    <xf numFmtId="192" fontId="7" fillId="0" borderId="0" xfId="0" applyNumberFormat="1" applyFont="1" applyFill="1" applyAlignment="1">
      <alignment/>
    </xf>
    <xf numFmtId="192" fontId="7" fillId="0" borderId="0" xfId="0" applyNumberFormat="1" applyFont="1" applyFill="1" applyAlignment="1">
      <alignment horizontal="right"/>
    </xf>
    <xf numFmtId="188" fontId="7" fillId="0" borderId="11" xfId="0" applyFont="1" applyBorder="1" applyAlignment="1">
      <alignment horizontal="right"/>
    </xf>
    <xf numFmtId="188" fontId="7" fillId="0" borderId="11" xfId="0" applyFont="1" applyBorder="1" applyAlignment="1">
      <alignment horizontal="center"/>
    </xf>
    <xf numFmtId="0" fontId="7" fillId="0" borderId="0" xfId="0" applyNumberFormat="1" applyFont="1" applyAlignment="1" applyProtection="1">
      <alignment horizontal="right"/>
      <protection/>
    </xf>
    <xf numFmtId="188" fontId="10" fillId="0" borderId="0" xfId="0" applyFont="1" applyAlignment="1" applyProtection="1">
      <alignment horizontal="right" wrapText="1"/>
      <protection/>
    </xf>
    <xf numFmtId="192" fontId="6" fillId="0" borderId="0" xfId="0" applyNumberFormat="1" applyFont="1" applyAlignment="1">
      <alignment/>
    </xf>
    <xf numFmtId="192" fontId="9" fillId="0" borderId="0" xfId="0" applyNumberFormat="1" applyFont="1" applyAlignment="1">
      <alignment/>
    </xf>
    <xf numFmtId="192" fontId="10" fillId="0" borderId="0" xfId="0" applyNumberFormat="1" applyFont="1" applyAlignment="1">
      <alignment/>
    </xf>
    <xf numFmtId="192" fontId="7" fillId="0" borderId="0" xfId="0" applyNumberFormat="1" applyFont="1" applyBorder="1" applyAlignment="1">
      <alignment horizontal="right"/>
    </xf>
    <xf numFmtId="192" fontId="10" fillId="0" borderId="0" xfId="0" applyNumberFormat="1" applyFont="1" applyAlignment="1">
      <alignment horizontal="right"/>
    </xf>
    <xf numFmtId="192" fontId="0" fillId="0" borderId="0" xfId="0" applyNumberFormat="1" applyAlignment="1">
      <alignment/>
    </xf>
    <xf numFmtId="0" fontId="7" fillId="0" borderId="0" xfId="0" applyNumberFormat="1" applyFont="1" applyAlignment="1" quotePrefix="1">
      <alignment/>
    </xf>
    <xf numFmtId="0" fontId="8" fillId="0" borderId="0" xfId="0" applyNumberFormat="1" applyFont="1" applyAlignment="1" applyProtection="1">
      <alignment horizontal="centerContinuous"/>
      <protection/>
    </xf>
    <xf numFmtId="0" fontId="12" fillId="0" borderId="0" xfId="0" applyNumberFormat="1" applyFont="1" applyAlignment="1" applyProtection="1">
      <alignment horizontal="centerContinuous"/>
      <protection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 applyProtection="1">
      <alignment horizontal="left"/>
      <protection/>
    </xf>
    <xf numFmtId="0" fontId="10" fillId="0" borderId="0" xfId="0" applyNumberFormat="1" applyFont="1" applyAlignment="1" quotePrefix="1">
      <alignment horizontal="left"/>
    </xf>
    <xf numFmtId="0" fontId="7" fillId="0" borderId="0" xfId="0" applyNumberFormat="1" applyFont="1" applyBorder="1" applyAlignment="1">
      <alignment/>
    </xf>
    <xf numFmtId="0" fontId="7" fillId="0" borderId="10" xfId="0" applyNumberFormat="1" applyFont="1" applyBorder="1" applyAlignment="1">
      <alignment/>
    </xf>
    <xf numFmtId="0" fontId="10" fillId="0" borderId="0" xfId="0" applyNumberFormat="1" applyFont="1" applyAlignment="1" applyProtection="1" quotePrefix="1">
      <alignment horizontal="left"/>
      <protection/>
    </xf>
    <xf numFmtId="0" fontId="7" fillId="0" borderId="11" xfId="0" applyNumberFormat="1" applyFont="1" applyBorder="1" applyAlignment="1">
      <alignment/>
    </xf>
    <xf numFmtId="0" fontId="7" fillId="0" borderId="0" xfId="0" applyNumberFormat="1" applyFont="1" applyFill="1" applyAlignment="1" quotePrefix="1">
      <alignment/>
    </xf>
    <xf numFmtId="0" fontId="9" fillId="0" borderId="0" xfId="0" applyNumberFormat="1" applyFont="1" applyBorder="1" applyAlignment="1">
      <alignment horizontal="centerContinuous"/>
    </xf>
    <xf numFmtId="0" fontId="7" fillId="0" borderId="0" xfId="0" applyNumberFormat="1" applyFont="1" applyBorder="1" applyAlignment="1" applyProtection="1">
      <alignment horizontal="left"/>
      <protection/>
    </xf>
    <xf numFmtId="0" fontId="10" fillId="0" borderId="0" xfId="0" applyNumberFormat="1" applyFont="1" applyBorder="1" applyAlignment="1" quotePrefix="1">
      <alignment horizontal="left"/>
    </xf>
    <xf numFmtId="0" fontId="7" fillId="0" borderId="11" xfId="0" applyNumberFormat="1" applyFont="1" applyBorder="1" applyAlignment="1" applyProtection="1">
      <alignment horizontal="left"/>
      <protection/>
    </xf>
    <xf numFmtId="0" fontId="10" fillId="0" borderId="0" xfId="0" applyNumberFormat="1" applyFont="1" applyBorder="1" applyAlignment="1" applyProtection="1" quotePrefix="1">
      <alignment horizontal="left"/>
      <protection/>
    </xf>
    <xf numFmtId="0" fontId="7" fillId="0" borderId="0" xfId="0" applyNumberFormat="1" applyFont="1" applyBorder="1" applyAlignment="1" quotePrefix="1">
      <alignment horizontal="left"/>
    </xf>
    <xf numFmtId="0" fontId="7" fillId="0" borderId="0" xfId="0" applyNumberFormat="1" applyFont="1" applyBorder="1" applyAlignment="1" applyProtection="1" quotePrefix="1">
      <alignment horizontal="left"/>
      <protection/>
    </xf>
    <xf numFmtId="0" fontId="7" fillId="0" borderId="0" xfId="0" applyNumberFormat="1" applyFont="1" applyBorder="1" applyAlignment="1" quotePrefix="1">
      <alignment/>
    </xf>
    <xf numFmtId="0" fontId="7" fillId="0" borderId="0" xfId="0" applyNumberFormat="1" applyFont="1" applyAlignment="1" quotePrefix="1">
      <alignment/>
    </xf>
    <xf numFmtId="205" fontId="7" fillId="0" borderId="0" xfId="0" applyNumberFormat="1" applyFont="1" applyAlignment="1" quotePrefix="1">
      <alignment horizontal="right"/>
    </xf>
    <xf numFmtId="15" fontId="7" fillId="0" borderId="0" xfId="0" applyNumberFormat="1" applyFont="1" applyAlignment="1" quotePrefix="1">
      <alignment horizontal="left"/>
    </xf>
    <xf numFmtId="15" fontId="7" fillId="0" borderId="0" xfId="0" applyNumberFormat="1" applyFont="1" applyAlignment="1">
      <alignment horizontal="left"/>
    </xf>
    <xf numFmtId="0" fontId="7" fillId="0" borderId="0" xfId="0" applyNumberFormat="1" applyFont="1" applyAlignment="1" applyProtection="1" quotePrefix="1">
      <alignment horizontal="right"/>
      <protection/>
    </xf>
    <xf numFmtId="188" fontId="7" fillId="0" borderId="0" xfId="0" applyFont="1" applyAlignment="1" applyProtection="1">
      <alignment horizontal="center"/>
      <protection/>
    </xf>
    <xf numFmtId="188" fontId="10" fillId="0" borderId="0" xfId="0" applyFont="1" applyAlignment="1" applyProtection="1">
      <alignment horizontal="center"/>
      <protection/>
    </xf>
    <xf numFmtId="49" fontId="7" fillId="0" borderId="0" xfId="0" applyNumberFormat="1" applyFont="1" applyAlignment="1" applyProtection="1">
      <alignment horizontal="center"/>
      <protection/>
    </xf>
    <xf numFmtId="188" fontId="10" fillId="0" borderId="0" xfId="0" applyFont="1" applyBorder="1" applyAlignment="1" applyProtection="1">
      <alignment horizontal="center"/>
      <protection/>
    </xf>
    <xf numFmtId="188" fontId="5" fillId="0" borderId="0" xfId="0" applyFont="1" applyBorder="1" applyAlignment="1" applyProtection="1">
      <alignment horizontal="center"/>
      <protection/>
    </xf>
    <xf numFmtId="188" fontId="14" fillId="0" borderId="0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file05\Ec$\FS\hk_rate(temp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y"/>
      <sheetName val="sell"/>
      <sheetName val="mid"/>
      <sheetName val="mid_USD_per_FC"/>
      <sheetName val="mid_USD_per_FC (Jan20=100)"/>
      <sheetName val="neeri_T"/>
      <sheetName val="neeri_I"/>
      <sheetName val="neeri_E"/>
      <sheetName val="month_avg"/>
      <sheetName val="quarter_avg"/>
      <sheetName val="month_end"/>
      <sheetName val="quarter_end"/>
      <sheetName val="year_avg"/>
      <sheetName val="year_end"/>
      <sheetName val="neeri_extend"/>
      <sheetName val="Jan20=100 daily databack seri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C96"/>
  <sheetViews>
    <sheetView showGridLines="0" tabSelected="1" zoomScaleSheetLayoutView="80" zoomScalePageLayoutView="0" workbookViewId="0" topLeftCell="A1">
      <pane xSplit="4" ySplit="18" topLeftCell="E59" activePane="bottomRight" state="frozen"/>
      <selection pane="topLeft" activeCell="A59" sqref="A59"/>
      <selection pane="topRight" activeCell="A59" sqref="A59"/>
      <selection pane="bottomLeft" activeCell="A59" sqref="A59"/>
      <selection pane="bottomRight" activeCell="V70" sqref="V70"/>
    </sheetView>
  </sheetViews>
  <sheetFormatPr defaultColWidth="9.59765625" defaultRowHeight="15"/>
  <cols>
    <col min="1" max="1" width="4.69921875" style="3" customWidth="1"/>
    <col min="2" max="2" width="4.59765625" style="3" customWidth="1"/>
    <col min="3" max="3" width="6.09765625" style="3" customWidth="1"/>
    <col min="4" max="4" width="4.19921875" style="3" customWidth="1"/>
    <col min="5" max="5" width="6.69921875" style="3" customWidth="1"/>
    <col min="6" max="6" width="7.3984375" style="3" customWidth="1"/>
    <col min="7" max="7" width="7.8984375" style="3" bestFit="1" customWidth="1"/>
    <col min="8" max="8" width="8.5" style="3" bestFit="1" customWidth="1"/>
    <col min="9" max="9" width="8.8984375" style="3" bestFit="1" customWidth="1"/>
    <col min="10" max="10" width="8.5" style="3" bestFit="1" customWidth="1"/>
    <col min="11" max="11" width="8.09765625" style="3" customWidth="1"/>
    <col min="12" max="12" width="8.5" style="3" bestFit="1" customWidth="1"/>
    <col min="13" max="13" width="8.59765625" style="3" customWidth="1"/>
    <col min="14" max="14" width="7.8984375" style="3" customWidth="1"/>
    <col min="15" max="15" width="6.8984375" style="3" bestFit="1" customWidth="1"/>
    <col min="16" max="16" width="8.19921875" style="3" customWidth="1"/>
    <col min="17" max="17" width="6.8984375" style="3" bestFit="1" customWidth="1"/>
    <col min="18" max="18" width="9" style="3" bestFit="1" customWidth="1"/>
    <col min="19" max="19" width="8.5" style="3" bestFit="1" customWidth="1"/>
    <col min="20" max="21" width="8.5" style="3" customWidth="1"/>
    <col min="22" max="22" width="10" style="3" bestFit="1" customWidth="1"/>
    <col min="23" max="23" width="9.3984375" style="3" customWidth="1"/>
    <col min="24" max="24" width="8.59765625" style="3" customWidth="1"/>
    <col min="25" max="25" width="9.59765625" style="3" customWidth="1"/>
    <col min="26" max="26" width="16.8984375" style="3" customWidth="1"/>
    <col min="27" max="16384" width="9.59765625" style="3" customWidth="1"/>
  </cols>
  <sheetData>
    <row r="1" spans="1:26" s="1" customFormat="1" ht="21.75">
      <c r="A1" s="56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5"/>
    </row>
    <row r="2" spans="1:26" s="22" customFormat="1" ht="22.5">
      <c r="A2" s="57" t="s">
        <v>98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21"/>
    </row>
    <row r="3" ht="8.25" customHeight="1"/>
    <row r="4" spans="1:26" ht="12.75">
      <c r="A4" s="2" t="s">
        <v>74</v>
      </c>
      <c r="M4" s="4"/>
      <c r="Y4" s="4"/>
      <c r="Z4" s="4" t="s">
        <v>0</v>
      </c>
    </row>
    <row r="5" spans="1:26" s="24" customFormat="1" ht="14.25">
      <c r="A5" s="23" t="s">
        <v>93</v>
      </c>
      <c r="D5" s="23"/>
      <c r="F5" s="26"/>
      <c r="G5" s="25"/>
      <c r="H5" s="26"/>
      <c r="K5" s="27"/>
      <c r="N5" s="28"/>
      <c r="O5" s="28"/>
      <c r="Y5" s="28"/>
      <c r="Z5" s="28" t="s">
        <v>91</v>
      </c>
    </row>
    <row r="6" spans="1:26" ht="2.25" customHeight="1">
      <c r="A6" s="5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13" ht="3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</row>
    <row r="8" spans="1:13" ht="0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26" ht="13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W9" s="128" t="s">
        <v>71</v>
      </c>
      <c r="X9" s="128"/>
      <c r="Y9" s="128"/>
      <c r="Z9" s="7" t="s">
        <v>92</v>
      </c>
    </row>
    <row r="10" spans="1:26" ht="18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W10" s="128" t="s">
        <v>72</v>
      </c>
      <c r="X10" s="128"/>
      <c r="Y10" s="128"/>
      <c r="Z10" s="7" t="s">
        <v>133</v>
      </c>
    </row>
    <row r="11" spans="1:26" ht="18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W11" s="129" t="s">
        <v>94</v>
      </c>
      <c r="X11" s="129"/>
      <c r="Y11" s="129"/>
      <c r="Z11" s="31" t="s">
        <v>134</v>
      </c>
    </row>
    <row r="12" spans="1:28" ht="13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W12" s="130" t="s">
        <v>166</v>
      </c>
      <c r="X12" s="130"/>
      <c r="Y12" s="130"/>
      <c r="Z12" s="127" t="s">
        <v>166</v>
      </c>
      <c r="AA12" s="96"/>
      <c r="AB12" s="96"/>
    </row>
    <row r="13" spans="1:133" s="5" customFormat="1" ht="13.5" customHeight="1">
      <c r="A13" s="3"/>
      <c r="B13" s="3"/>
      <c r="C13" s="3"/>
      <c r="D13" s="7"/>
      <c r="E13" s="15"/>
      <c r="F13" s="16"/>
      <c r="G13" s="16"/>
      <c r="H13" s="16"/>
      <c r="I13" s="16"/>
      <c r="J13" s="16"/>
      <c r="K13" s="8" t="s">
        <v>1</v>
      </c>
      <c r="L13" s="16"/>
      <c r="M13" s="16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</row>
    <row r="14" spans="1:133" s="5" customFormat="1" ht="13.5" customHeight="1">
      <c r="A14" s="2"/>
      <c r="B14" s="3"/>
      <c r="C14" s="3"/>
      <c r="D14" s="7"/>
      <c r="E14" s="8" t="s">
        <v>2</v>
      </c>
      <c r="F14" s="8"/>
      <c r="G14" s="8" t="s">
        <v>4</v>
      </c>
      <c r="H14" s="8" t="s">
        <v>5</v>
      </c>
      <c r="I14" s="8" t="s">
        <v>6</v>
      </c>
      <c r="J14" s="8" t="s">
        <v>7</v>
      </c>
      <c r="K14" s="8" t="s">
        <v>9</v>
      </c>
      <c r="L14" s="8" t="s">
        <v>10</v>
      </c>
      <c r="M14" s="8" t="s">
        <v>11</v>
      </c>
      <c r="N14" s="12" t="s">
        <v>45</v>
      </c>
      <c r="O14" s="12" t="s">
        <v>46</v>
      </c>
      <c r="P14" s="12" t="s">
        <v>47</v>
      </c>
      <c r="Q14" s="12"/>
      <c r="R14" s="12" t="s">
        <v>48</v>
      </c>
      <c r="S14" s="8" t="s">
        <v>130</v>
      </c>
      <c r="T14" s="8" t="s">
        <v>160</v>
      </c>
      <c r="U14" s="8" t="s">
        <v>161</v>
      </c>
      <c r="V14" s="8"/>
      <c r="W14" s="12" t="s">
        <v>49</v>
      </c>
      <c r="X14" s="12" t="s">
        <v>50</v>
      </c>
      <c r="Y14" s="12" t="s">
        <v>51</v>
      </c>
      <c r="Z14" s="12" t="s">
        <v>49</v>
      </c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</row>
    <row r="15" spans="1:133" s="5" customFormat="1" ht="13.5" customHeight="1">
      <c r="A15" s="2" t="s">
        <v>12</v>
      </c>
      <c r="B15" s="3"/>
      <c r="C15" s="3"/>
      <c r="D15" s="7"/>
      <c r="E15" s="8" t="s">
        <v>13</v>
      </c>
      <c r="F15" s="8" t="s">
        <v>14</v>
      </c>
      <c r="G15" s="8" t="s">
        <v>16</v>
      </c>
      <c r="H15" s="8" t="s">
        <v>13</v>
      </c>
      <c r="I15" s="8" t="s">
        <v>13</v>
      </c>
      <c r="J15" s="8" t="s">
        <v>13</v>
      </c>
      <c r="K15" s="8" t="s">
        <v>13</v>
      </c>
      <c r="L15" s="8" t="s">
        <v>18</v>
      </c>
      <c r="M15" s="8" t="s">
        <v>19</v>
      </c>
      <c r="N15" s="12" t="s">
        <v>52</v>
      </c>
      <c r="O15" s="12" t="s">
        <v>53</v>
      </c>
      <c r="P15" s="12" t="s">
        <v>54</v>
      </c>
      <c r="Q15" s="12" t="s">
        <v>55</v>
      </c>
      <c r="R15" s="12" t="s">
        <v>56</v>
      </c>
      <c r="S15" s="8" t="s">
        <v>131</v>
      </c>
      <c r="T15" s="8" t="s">
        <v>162</v>
      </c>
      <c r="U15" s="8" t="s">
        <v>163</v>
      </c>
      <c r="V15" s="12" t="s">
        <v>119</v>
      </c>
      <c r="W15" s="12" t="s">
        <v>58</v>
      </c>
      <c r="X15" s="12" t="s">
        <v>58</v>
      </c>
      <c r="Y15" s="12" t="s">
        <v>58</v>
      </c>
      <c r="Z15" s="12" t="s">
        <v>58</v>
      </c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</row>
    <row r="16" spans="1:27" s="24" customFormat="1" ht="13.5" customHeight="1">
      <c r="A16" s="30" t="s">
        <v>42</v>
      </c>
      <c r="C16" s="31"/>
      <c r="D16" s="31"/>
      <c r="E16" s="29" t="s">
        <v>33</v>
      </c>
      <c r="F16" s="29" t="s">
        <v>34</v>
      </c>
      <c r="G16" s="29" t="s">
        <v>35</v>
      </c>
      <c r="H16" s="29" t="s">
        <v>36</v>
      </c>
      <c r="I16" s="29" t="s">
        <v>37</v>
      </c>
      <c r="J16" s="28" t="s">
        <v>38</v>
      </c>
      <c r="K16" s="29" t="s">
        <v>39</v>
      </c>
      <c r="L16" s="29" t="s">
        <v>40</v>
      </c>
      <c r="M16" s="29" t="s">
        <v>41</v>
      </c>
      <c r="N16" s="33" t="s">
        <v>59</v>
      </c>
      <c r="O16" s="33" t="s">
        <v>112</v>
      </c>
      <c r="P16" s="33" t="s">
        <v>60</v>
      </c>
      <c r="Q16" s="33" t="s">
        <v>61</v>
      </c>
      <c r="R16" s="33" t="s">
        <v>62</v>
      </c>
      <c r="S16" s="97" t="s">
        <v>132</v>
      </c>
      <c r="T16" s="97" t="s">
        <v>164</v>
      </c>
      <c r="U16" s="97" t="s">
        <v>165</v>
      </c>
      <c r="V16" s="33" t="s">
        <v>120</v>
      </c>
      <c r="W16" s="28" t="s">
        <v>88</v>
      </c>
      <c r="X16" s="33" t="s">
        <v>64</v>
      </c>
      <c r="Y16" s="33" t="s">
        <v>65</v>
      </c>
      <c r="Z16" s="28" t="s">
        <v>88</v>
      </c>
      <c r="AA16" s="12"/>
    </row>
    <row r="17" spans="1:28" ht="13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24"/>
      <c r="O17" s="24"/>
      <c r="P17" s="31" t="s">
        <v>66</v>
      </c>
      <c r="Q17" s="31"/>
      <c r="R17" s="31" t="s">
        <v>67</v>
      </c>
      <c r="S17" s="31"/>
      <c r="T17" s="31"/>
      <c r="U17" s="31"/>
      <c r="V17" s="31" t="s">
        <v>68</v>
      </c>
      <c r="W17" s="28" t="s">
        <v>89</v>
      </c>
      <c r="X17" s="31" t="s">
        <v>69</v>
      </c>
      <c r="Y17" s="31" t="s">
        <v>70</v>
      </c>
      <c r="Z17" s="31"/>
      <c r="AA17" s="31"/>
      <c r="AB17" s="7"/>
    </row>
    <row r="18" spans="1:28" ht="8.2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  <c r="O18" s="35"/>
      <c r="P18" s="36"/>
      <c r="Q18" s="36"/>
      <c r="R18" s="36"/>
      <c r="S18" s="36"/>
      <c r="T18" s="36"/>
      <c r="U18" s="36"/>
      <c r="V18" s="34"/>
      <c r="W18" s="36"/>
      <c r="X18" s="36"/>
      <c r="Y18" s="36"/>
      <c r="Z18" s="36"/>
      <c r="AA18" s="31"/>
      <c r="AB18" s="7"/>
    </row>
    <row r="19" spans="18:21" ht="9" customHeight="1">
      <c r="R19" s="37"/>
      <c r="S19" s="37"/>
      <c r="T19" s="37"/>
      <c r="U19" s="37"/>
    </row>
    <row r="20" spans="1:26" ht="21" customHeight="1">
      <c r="A20" s="123">
        <v>2020</v>
      </c>
      <c r="B20" s="3" t="s">
        <v>21</v>
      </c>
      <c r="C20" s="3" t="s">
        <v>136</v>
      </c>
      <c r="E20" s="87">
        <v>7.7737826086</v>
      </c>
      <c r="F20" s="88">
        <v>10.1622391304</v>
      </c>
      <c r="G20" s="89">
        <v>0.0710797826086</v>
      </c>
      <c r="H20" s="88">
        <v>5.9508695652</v>
      </c>
      <c r="I20" s="88">
        <v>5.3472391304</v>
      </c>
      <c r="J20" s="88">
        <v>5.7584782608</v>
      </c>
      <c r="K20" s="87">
        <v>0.2579782608</v>
      </c>
      <c r="L20" s="88">
        <v>8.0119565217</v>
      </c>
      <c r="M20" s="89">
        <v>1.12265</v>
      </c>
      <c r="N20" s="90">
        <v>0.0066746956520000005</v>
      </c>
      <c r="O20" s="91">
        <v>0.2564630434</v>
      </c>
      <c r="P20" s="85">
        <v>1.9058434782</v>
      </c>
      <c r="Q20" s="85">
        <v>8.6397391304</v>
      </c>
      <c r="R20" s="91">
        <v>0.1539347826</v>
      </c>
      <c r="S20" s="91">
        <v>0.109173913</v>
      </c>
      <c r="T20" s="58">
        <v>0.0005657826086956523</v>
      </c>
      <c r="U20" s="91">
        <v>0.5407608695652173</v>
      </c>
      <c r="V20" s="58">
        <v>10.726176500000001</v>
      </c>
      <c r="W20" s="92">
        <v>100</v>
      </c>
      <c r="X20" s="92">
        <v>100</v>
      </c>
      <c r="Y20" s="92">
        <v>100</v>
      </c>
      <c r="Z20" s="93">
        <v>100</v>
      </c>
    </row>
    <row r="21" spans="1:26" ht="14.25" customHeight="1">
      <c r="A21" s="123"/>
      <c r="B21" s="3" t="s">
        <v>22</v>
      </c>
      <c r="C21" s="3" t="s">
        <v>125</v>
      </c>
      <c r="E21" s="87">
        <v>7.7759</v>
      </c>
      <c r="F21" s="88">
        <v>10.08308</v>
      </c>
      <c r="G21" s="89">
        <v>0.0707062</v>
      </c>
      <c r="H21" s="88">
        <v>5.8536</v>
      </c>
      <c r="I21" s="88">
        <v>5.18332</v>
      </c>
      <c r="J21" s="88">
        <v>5.5966</v>
      </c>
      <c r="K21" s="87">
        <v>0.2585</v>
      </c>
      <c r="L21" s="88">
        <v>7.96924</v>
      </c>
      <c r="M21" s="89">
        <v>1.110342</v>
      </c>
      <c r="N21" s="90">
        <v>0.0065066</v>
      </c>
      <c r="O21" s="91">
        <v>0.248678</v>
      </c>
      <c r="P21" s="85">
        <v>1.86813</v>
      </c>
      <c r="Q21" s="85">
        <v>8.48746</v>
      </c>
      <c r="R21" s="91">
        <v>0.1555</v>
      </c>
      <c r="S21" s="91">
        <v>0.10872</v>
      </c>
      <c r="T21" s="58">
        <v>0.000564156</v>
      </c>
      <c r="U21" s="91">
        <v>0.5172599999999999</v>
      </c>
      <c r="V21" s="58">
        <v>10.64666592</v>
      </c>
      <c r="W21" s="92">
        <v>101.1</v>
      </c>
      <c r="X21" s="92">
        <v>101.1</v>
      </c>
      <c r="Y21" s="92">
        <v>101</v>
      </c>
      <c r="Z21" s="93">
        <v>102.73198793861647</v>
      </c>
    </row>
    <row r="22" spans="1:26" ht="14.25" customHeight="1">
      <c r="A22" s="123"/>
      <c r="B22" s="3" t="s">
        <v>23</v>
      </c>
      <c r="C22" s="3" t="s">
        <v>137</v>
      </c>
      <c r="E22" s="87">
        <v>7.7653846153</v>
      </c>
      <c r="F22" s="88">
        <v>9.6153076923</v>
      </c>
      <c r="G22" s="89">
        <v>0.0722076923076</v>
      </c>
      <c r="H22" s="88">
        <v>5.5839423076</v>
      </c>
      <c r="I22" s="88">
        <v>4.8400961538</v>
      </c>
      <c r="J22" s="88">
        <v>5.4838461538</v>
      </c>
      <c r="K22" s="87">
        <v>0.2585</v>
      </c>
      <c r="L22" s="88">
        <v>8.118326923</v>
      </c>
      <c r="M22" s="89">
        <v>1.1047461538</v>
      </c>
      <c r="N22" s="90">
        <v>0.00637401923</v>
      </c>
      <c r="O22" s="91">
        <v>0.2425884615</v>
      </c>
      <c r="P22" s="85">
        <v>1.807851923</v>
      </c>
      <c r="Q22" s="85">
        <v>8.6003461538</v>
      </c>
      <c r="R22" s="91">
        <v>0.1555</v>
      </c>
      <c r="S22" s="91">
        <v>0.1042307692</v>
      </c>
      <c r="T22" s="58">
        <v>0.0005105769230769231</v>
      </c>
      <c r="U22" s="91">
        <v>0.46698076923076925</v>
      </c>
      <c r="V22" s="58">
        <v>10.65505535</v>
      </c>
      <c r="W22" s="92">
        <v>101.8</v>
      </c>
      <c r="X22" s="92">
        <v>101.9</v>
      </c>
      <c r="Y22" s="92">
        <v>101.7</v>
      </c>
      <c r="Z22" s="93">
        <v>104.10329356063879</v>
      </c>
    </row>
    <row r="23" spans="1:26" ht="14.25" customHeight="1">
      <c r="A23" s="123"/>
      <c r="B23" s="3" t="s">
        <v>24</v>
      </c>
      <c r="C23" s="3" t="s">
        <v>138</v>
      </c>
      <c r="E23" s="87">
        <v>7.7523333333</v>
      </c>
      <c r="F23" s="88">
        <v>9.6143571428</v>
      </c>
      <c r="G23" s="89">
        <v>0.071895</v>
      </c>
      <c r="H23" s="88">
        <v>5.5075714285</v>
      </c>
      <c r="I23" s="88">
        <v>4.8752619047</v>
      </c>
      <c r="J23" s="88">
        <v>5.4418333333</v>
      </c>
      <c r="K23" s="87">
        <v>0.2585</v>
      </c>
      <c r="L23" s="88">
        <v>7.9840714285</v>
      </c>
      <c r="M23" s="89">
        <v>1.0940309523</v>
      </c>
      <c r="N23" s="90">
        <v>0.0063312857140000005</v>
      </c>
      <c r="O23" s="91">
        <v>0.237847619</v>
      </c>
      <c r="P23" s="85">
        <v>1.7782095238</v>
      </c>
      <c r="Q23" s="85">
        <v>8.4189523809</v>
      </c>
      <c r="R23" s="91">
        <v>0.1555</v>
      </c>
      <c r="S23" s="91">
        <v>0.1017380952</v>
      </c>
      <c r="T23" s="58">
        <v>0.000490847619047619</v>
      </c>
      <c r="U23" s="91">
        <v>0.41571428571428565</v>
      </c>
      <c r="V23" s="58">
        <v>10.57031712</v>
      </c>
      <c r="W23" s="92">
        <v>102.7</v>
      </c>
      <c r="X23" s="92">
        <v>102.8</v>
      </c>
      <c r="Y23" s="92">
        <v>102.7</v>
      </c>
      <c r="Z23" s="93">
        <v>105.60618933410304</v>
      </c>
    </row>
    <row r="24" spans="1:26" ht="14.25" customHeight="1">
      <c r="A24" s="123"/>
      <c r="B24" s="3" t="s">
        <v>25</v>
      </c>
      <c r="C24" s="3" t="s">
        <v>142</v>
      </c>
      <c r="E24" s="87">
        <v>7.75306</v>
      </c>
      <c r="F24" s="88">
        <v>9.53096</v>
      </c>
      <c r="G24" s="89">
        <v>0.07229519999999999</v>
      </c>
      <c r="H24" s="88">
        <v>5.54784</v>
      </c>
      <c r="I24" s="88">
        <v>5.0508</v>
      </c>
      <c r="J24" s="88">
        <v>5.4657</v>
      </c>
      <c r="K24" s="87">
        <v>0.2585</v>
      </c>
      <c r="L24" s="88">
        <v>7.99702</v>
      </c>
      <c r="M24" s="89">
        <v>1.087754</v>
      </c>
      <c r="N24" s="90">
        <v>0.0063056</v>
      </c>
      <c r="O24" s="91">
        <v>0.242028</v>
      </c>
      <c r="P24" s="85">
        <v>1.78554</v>
      </c>
      <c r="Q24" s="85">
        <v>8.45256</v>
      </c>
      <c r="R24" s="91">
        <v>0.1555</v>
      </c>
      <c r="S24" s="91">
        <v>0.10244</v>
      </c>
      <c r="T24" s="58">
        <v>0.0005212439999999999</v>
      </c>
      <c r="U24" s="91">
        <v>0.42707999999999996</v>
      </c>
      <c r="V24" s="58">
        <v>10.57284363</v>
      </c>
      <c r="W24" s="92">
        <v>102.9</v>
      </c>
      <c r="X24" s="92">
        <v>102.9</v>
      </c>
      <c r="Y24" s="92">
        <v>102.9</v>
      </c>
      <c r="Z24" s="93">
        <v>106.11383786747655</v>
      </c>
    </row>
    <row r="25" spans="1:26" ht="14.25" customHeight="1">
      <c r="A25" s="123"/>
      <c r="B25" s="3" t="s">
        <v>26</v>
      </c>
      <c r="C25" s="3" t="s">
        <v>143</v>
      </c>
      <c r="E25" s="87">
        <v>7.75182</v>
      </c>
      <c r="F25" s="88">
        <v>9.7081</v>
      </c>
      <c r="G25" s="89">
        <v>0.0719938</v>
      </c>
      <c r="H25" s="88">
        <v>5.71722</v>
      </c>
      <c r="I25" s="88">
        <v>5.34246</v>
      </c>
      <c r="J25" s="88">
        <v>5.56082</v>
      </c>
      <c r="K25" s="87">
        <v>0.2597</v>
      </c>
      <c r="L25" s="88">
        <v>8.13866</v>
      </c>
      <c r="M25" s="89">
        <v>1.094384</v>
      </c>
      <c r="N25" s="90">
        <v>0.00641756</v>
      </c>
      <c r="O25" s="91">
        <v>0.249082</v>
      </c>
      <c r="P25" s="85">
        <v>1.81278</v>
      </c>
      <c r="Q25" s="85">
        <v>8.72508</v>
      </c>
      <c r="R25" s="91">
        <v>0.1555</v>
      </c>
      <c r="S25" s="91">
        <v>0.10228</v>
      </c>
      <c r="T25" s="58">
        <v>0.000547772</v>
      </c>
      <c r="U25" s="91">
        <v>0.45282000000000006</v>
      </c>
      <c r="V25" s="58">
        <v>10.694891759999999</v>
      </c>
      <c r="W25" s="92">
        <v>102</v>
      </c>
      <c r="X25" s="92">
        <v>102</v>
      </c>
      <c r="Y25" s="92">
        <v>102</v>
      </c>
      <c r="Z25" s="93">
        <v>104.76262092223504</v>
      </c>
    </row>
    <row r="26" spans="1:26" ht="14.25" customHeight="1">
      <c r="A26" s="123"/>
      <c r="B26" s="3" t="s">
        <v>27</v>
      </c>
      <c r="C26" s="3" t="s">
        <v>144</v>
      </c>
      <c r="E26" s="87">
        <v>7.7525384615</v>
      </c>
      <c r="F26" s="88">
        <v>9.8173653846</v>
      </c>
      <c r="G26" s="89">
        <v>0.072608076923</v>
      </c>
      <c r="H26" s="88">
        <v>5.7380576923</v>
      </c>
      <c r="I26" s="88">
        <v>5.4496730769</v>
      </c>
      <c r="J26" s="88">
        <v>5.5870384615</v>
      </c>
      <c r="K26" s="87">
        <v>0.2615</v>
      </c>
      <c r="L26" s="88">
        <v>8.3001153846</v>
      </c>
      <c r="M26" s="89">
        <v>1.1058942307</v>
      </c>
      <c r="N26" s="90">
        <v>0.006465846153</v>
      </c>
      <c r="O26" s="91">
        <v>0.247226923</v>
      </c>
      <c r="P26" s="85">
        <v>1.8175153846</v>
      </c>
      <c r="Q26" s="85">
        <v>8.8857115384</v>
      </c>
      <c r="R26" s="91">
        <v>0.1555</v>
      </c>
      <c r="S26" s="91">
        <v>0.1034807692</v>
      </c>
      <c r="T26" s="58">
        <v>0.0005324076923076923</v>
      </c>
      <c r="U26" s="91">
        <v>0.4629615384615384</v>
      </c>
      <c r="V26" s="58">
        <v>10.78884221</v>
      </c>
      <c r="W26" s="92">
        <v>101.1</v>
      </c>
      <c r="X26" s="92">
        <v>101.1</v>
      </c>
      <c r="Y26" s="92">
        <v>101.1</v>
      </c>
      <c r="Z26" s="93">
        <v>100.50524822926027</v>
      </c>
    </row>
    <row r="27" spans="1:26" ht="14.25" customHeight="1">
      <c r="A27" s="123"/>
      <c r="B27" s="3" t="s">
        <v>28</v>
      </c>
      <c r="C27" s="3" t="s">
        <v>145</v>
      </c>
      <c r="E27" s="87">
        <v>7.7515576923</v>
      </c>
      <c r="F27" s="88">
        <v>10.1813076923</v>
      </c>
      <c r="G27" s="89">
        <v>0.0730967307692</v>
      </c>
      <c r="H27" s="88">
        <v>5.85175</v>
      </c>
      <c r="I27" s="88">
        <v>5.5765576923</v>
      </c>
      <c r="J27" s="88">
        <v>5.6604615384</v>
      </c>
      <c r="K27" s="87">
        <v>0.2615</v>
      </c>
      <c r="L27" s="88">
        <v>8.5147115384</v>
      </c>
      <c r="M27" s="89">
        <v>1.1186711538</v>
      </c>
      <c r="N27" s="90">
        <v>0.006530461538</v>
      </c>
      <c r="O27" s="91">
        <v>0.2487807692</v>
      </c>
      <c r="P27" s="85">
        <v>1.8501615384</v>
      </c>
      <c r="Q27" s="85">
        <v>9.1679423076</v>
      </c>
      <c r="R27" s="91">
        <v>0.1555</v>
      </c>
      <c r="S27" s="91">
        <v>0.1038461538</v>
      </c>
      <c r="T27" s="58">
        <v>0.000526976923076923</v>
      </c>
      <c r="U27" s="91">
        <v>0.45000000000000007</v>
      </c>
      <c r="V27" s="58">
        <v>10.945048799999999</v>
      </c>
      <c r="W27" s="92">
        <v>100</v>
      </c>
      <c r="X27" s="92">
        <v>100.1</v>
      </c>
      <c r="Y27" s="92">
        <v>100</v>
      </c>
      <c r="Z27" s="93">
        <v>101.60015901026107</v>
      </c>
    </row>
    <row r="28" spans="1:26" ht="14.25" customHeight="1">
      <c r="A28" s="123"/>
      <c r="B28" s="3" t="s">
        <v>29</v>
      </c>
      <c r="C28" s="3" t="s">
        <v>146</v>
      </c>
      <c r="E28" s="87">
        <v>7.7514230769</v>
      </c>
      <c r="F28" s="88">
        <v>10.0498076923</v>
      </c>
      <c r="G28" s="89">
        <v>0.0733867307692</v>
      </c>
      <c r="H28" s="88">
        <v>5.866576923</v>
      </c>
      <c r="I28" s="88">
        <v>5.6076923076</v>
      </c>
      <c r="J28" s="88">
        <v>5.67575</v>
      </c>
      <c r="K28" s="87">
        <v>0.2615</v>
      </c>
      <c r="L28" s="88">
        <v>8.4760192307</v>
      </c>
      <c r="M28" s="89">
        <v>1.1375326923</v>
      </c>
      <c r="N28" s="90">
        <v>0.006582807692</v>
      </c>
      <c r="O28" s="91">
        <v>0.2477096153</v>
      </c>
      <c r="P28" s="85">
        <v>1.8674</v>
      </c>
      <c r="Q28" s="85">
        <v>9.1425576923</v>
      </c>
      <c r="R28" s="91">
        <v>0.1555</v>
      </c>
      <c r="S28" s="91">
        <v>0.1054423076</v>
      </c>
      <c r="T28" s="58">
        <v>0.0005228115384615385</v>
      </c>
      <c r="U28" s="91">
        <v>0.4634038461538461</v>
      </c>
      <c r="V28" s="58">
        <v>10.9459622</v>
      </c>
      <c r="W28" s="92">
        <v>99.1</v>
      </c>
      <c r="X28" s="92">
        <v>99.2</v>
      </c>
      <c r="Y28" s="92">
        <v>98.9</v>
      </c>
      <c r="Z28" s="93">
        <v>98.53572840442305</v>
      </c>
    </row>
    <row r="29" spans="1:26" ht="14.25" customHeight="1">
      <c r="A29" s="123"/>
      <c r="B29" s="3" t="s">
        <v>30</v>
      </c>
      <c r="C29" s="3" t="s">
        <v>147</v>
      </c>
      <c r="E29" s="87">
        <v>7.7515869565</v>
      </c>
      <c r="F29" s="88">
        <v>10.0609782608</v>
      </c>
      <c r="G29" s="89">
        <v>0.07366</v>
      </c>
      <c r="H29" s="88">
        <v>5.8684347826</v>
      </c>
      <c r="I29" s="88">
        <v>5.5214130434</v>
      </c>
      <c r="J29" s="88">
        <v>5.7040217391</v>
      </c>
      <c r="K29" s="87">
        <v>0.2633260869</v>
      </c>
      <c r="L29" s="88">
        <v>8.4956521739</v>
      </c>
      <c r="M29" s="89">
        <v>1.1565304347</v>
      </c>
      <c r="N29" s="90">
        <v>0.006784695652</v>
      </c>
      <c r="O29" s="91">
        <v>0.2486456521</v>
      </c>
      <c r="P29" s="85">
        <v>1.8666369565</v>
      </c>
      <c r="Q29" s="85">
        <v>9.120847826</v>
      </c>
      <c r="R29" s="91">
        <v>0.1603695652</v>
      </c>
      <c r="S29" s="91">
        <v>0.1053695652</v>
      </c>
      <c r="T29" s="58">
        <v>0.0005272391304347825</v>
      </c>
      <c r="U29" s="91">
        <v>0.4715000000000001</v>
      </c>
      <c r="V29" s="58">
        <v>10.960862879999999</v>
      </c>
      <c r="W29" s="92">
        <v>98</v>
      </c>
      <c r="X29" s="92">
        <v>98.1</v>
      </c>
      <c r="Y29" s="92">
        <v>97.8</v>
      </c>
      <c r="Z29" s="93">
        <v>99.95894234202744</v>
      </c>
    </row>
    <row r="30" spans="1:26" ht="14.25" customHeight="1">
      <c r="A30" s="123"/>
      <c r="B30" s="3" t="s">
        <v>31</v>
      </c>
      <c r="C30" s="3" t="s">
        <v>148</v>
      </c>
      <c r="E30" s="87">
        <v>7.75352</v>
      </c>
      <c r="F30" s="88">
        <v>10.23874</v>
      </c>
      <c r="G30" s="89">
        <v>0.0742942</v>
      </c>
      <c r="H30" s="88">
        <v>5.92434</v>
      </c>
      <c r="I30" s="88">
        <v>5.63644</v>
      </c>
      <c r="J30" s="88">
        <v>5.75582</v>
      </c>
      <c r="K30" s="87">
        <v>0.2645</v>
      </c>
      <c r="L30" s="88">
        <v>8.518</v>
      </c>
      <c r="M30" s="89">
        <v>1.175366</v>
      </c>
      <c r="N30" s="90">
        <v>0.0069568</v>
      </c>
      <c r="O30" s="91">
        <v>0.255058</v>
      </c>
      <c r="P30" s="85">
        <v>1.88529</v>
      </c>
      <c r="Q30" s="85">
        <v>9.1788</v>
      </c>
      <c r="R30" s="91">
        <v>0.1635</v>
      </c>
      <c r="S30" s="91">
        <v>0.10442</v>
      </c>
      <c r="T30" s="58">
        <v>0.0005458</v>
      </c>
      <c r="U30" s="91">
        <v>0.49867999999999996</v>
      </c>
      <c r="V30" s="58">
        <v>11.02324148</v>
      </c>
      <c r="W30" s="92">
        <v>96.8</v>
      </c>
      <c r="X30" s="92">
        <v>96.9</v>
      </c>
      <c r="Y30" s="92">
        <v>96.6</v>
      </c>
      <c r="Z30" s="93">
        <v>99.02746333006701</v>
      </c>
    </row>
    <row r="31" spans="1:26" ht="14.25" customHeight="1">
      <c r="A31" s="123"/>
      <c r="B31" s="3" t="s">
        <v>20</v>
      </c>
      <c r="C31" s="3" t="s">
        <v>149</v>
      </c>
      <c r="E31" s="87">
        <v>7.7532</v>
      </c>
      <c r="F31" s="88">
        <v>10.41396</v>
      </c>
      <c r="G31" s="89">
        <v>0.07465340000000001</v>
      </c>
      <c r="H31" s="88">
        <v>6.05184</v>
      </c>
      <c r="I31" s="88">
        <v>5.83546</v>
      </c>
      <c r="J31" s="88">
        <v>5.81824</v>
      </c>
      <c r="K31" s="87">
        <v>0.2645</v>
      </c>
      <c r="L31" s="88">
        <v>8.72348</v>
      </c>
      <c r="M31" s="89">
        <v>1.187978</v>
      </c>
      <c r="N31" s="90">
        <v>0.00708832</v>
      </c>
      <c r="O31" s="91">
        <v>0.258186</v>
      </c>
      <c r="P31" s="85">
        <v>1.911186</v>
      </c>
      <c r="Q31" s="85">
        <v>9.43466</v>
      </c>
      <c r="R31" s="91">
        <v>0.1635</v>
      </c>
      <c r="S31" s="91">
        <v>0.1053</v>
      </c>
      <c r="T31" s="58">
        <v>0.000548632</v>
      </c>
      <c r="U31" s="91">
        <v>0.5199199999999999</v>
      </c>
      <c r="V31" s="58">
        <v>11.14548021</v>
      </c>
      <c r="W31" s="92">
        <v>95.8</v>
      </c>
      <c r="X31" s="92">
        <v>95.9</v>
      </c>
      <c r="Y31" s="92">
        <v>95.6</v>
      </c>
      <c r="Z31" s="93">
        <v>97.01927746535198</v>
      </c>
    </row>
    <row r="32" spans="1:26" ht="23.25" customHeight="1">
      <c r="A32" s="123">
        <v>2021</v>
      </c>
      <c r="B32" s="3" t="s">
        <v>21</v>
      </c>
      <c r="C32" s="3" t="s">
        <v>136</v>
      </c>
      <c r="E32" s="87">
        <v>7.75384</v>
      </c>
      <c r="F32" s="88">
        <v>10.57622</v>
      </c>
      <c r="G32" s="89">
        <v>0.07470560000000001</v>
      </c>
      <c r="H32" s="88">
        <v>6.09368</v>
      </c>
      <c r="I32" s="88">
        <v>5.9874</v>
      </c>
      <c r="J32" s="88">
        <v>5.8485</v>
      </c>
      <c r="K32" s="87">
        <v>0.26666</v>
      </c>
      <c r="L32" s="88">
        <v>8.74552</v>
      </c>
      <c r="M32" s="89">
        <v>1.198668</v>
      </c>
      <c r="N32" s="90">
        <v>0.007051920000000001</v>
      </c>
      <c r="O32" s="91">
        <v>0.258996</v>
      </c>
      <c r="P32" s="85">
        <v>1.920078</v>
      </c>
      <c r="Q32" s="85">
        <v>9.44102</v>
      </c>
      <c r="R32" s="91">
        <v>0.1635</v>
      </c>
      <c r="S32" s="91">
        <v>0.10608</v>
      </c>
      <c r="T32" s="58">
        <v>0.0005523559999999999</v>
      </c>
      <c r="U32" s="91">
        <v>0.5131999999999999</v>
      </c>
      <c r="V32" s="58">
        <v>11.186773339999998</v>
      </c>
      <c r="W32" s="92">
        <v>95.2</v>
      </c>
      <c r="X32" s="92">
        <v>95.3</v>
      </c>
      <c r="Y32" s="92">
        <v>95</v>
      </c>
      <c r="Z32" s="93">
        <v>97.46361711722803</v>
      </c>
    </row>
    <row r="33" spans="1:26" ht="14.25" customHeight="1">
      <c r="A33" s="123"/>
      <c r="B33" s="3" t="s">
        <v>22</v>
      </c>
      <c r="C33" s="3" t="s">
        <v>125</v>
      </c>
      <c r="E33" s="87">
        <v>7.7541904761</v>
      </c>
      <c r="F33" s="88">
        <v>10.7505714285</v>
      </c>
      <c r="G33" s="89">
        <v>0.0735273809523</v>
      </c>
      <c r="H33" s="88">
        <v>6.1071904761</v>
      </c>
      <c r="I33" s="88">
        <v>6.012047619</v>
      </c>
      <c r="J33" s="88">
        <v>5.8384285714</v>
      </c>
      <c r="K33" s="87">
        <v>0.2705</v>
      </c>
      <c r="L33" s="88">
        <v>8.6332619047</v>
      </c>
      <c r="M33" s="89">
        <v>1.201447619</v>
      </c>
      <c r="N33" s="90">
        <v>0.0069671904760000005</v>
      </c>
      <c r="O33" s="91">
        <v>0.2587761904</v>
      </c>
      <c r="P33" s="85">
        <v>1.9151357142</v>
      </c>
      <c r="Q33" s="85">
        <v>9.3773095238</v>
      </c>
      <c r="R33" s="91">
        <v>0.1635</v>
      </c>
      <c r="S33" s="91">
        <v>0.106547619</v>
      </c>
      <c r="T33" s="58">
        <v>0.0005517095238095238</v>
      </c>
      <c r="U33" s="91">
        <v>0.523904761904762</v>
      </c>
      <c r="V33" s="58">
        <v>11.16560492</v>
      </c>
      <c r="W33" s="92">
        <v>95.1</v>
      </c>
      <c r="X33" s="92">
        <v>95.3</v>
      </c>
      <c r="Y33" s="92">
        <v>94.9</v>
      </c>
      <c r="Z33" s="93">
        <v>96.91021064176884</v>
      </c>
    </row>
    <row r="34" spans="1:26" ht="14.25" customHeight="1">
      <c r="A34" s="123"/>
      <c r="B34" s="3" t="s">
        <v>23</v>
      </c>
      <c r="C34" s="3" t="s">
        <v>137</v>
      </c>
      <c r="E34" s="87">
        <v>7.766074074</v>
      </c>
      <c r="F34" s="88">
        <v>10.7620925925</v>
      </c>
      <c r="G34" s="89">
        <v>0.0714092592592</v>
      </c>
      <c r="H34" s="88">
        <v>6.174537037</v>
      </c>
      <c r="I34" s="88">
        <v>5.9867962962</v>
      </c>
      <c r="J34" s="88">
        <v>5.7845925925</v>
      </c>
      <c r="K34" s="87">
        <v>0.2689444444</v>
      </c>
      <c r="L34" s="88">
        <v>8.3574074074</v>
      </c>
      <c r="M34" s="89">
        <v>1.1925481481</v>
      </c>
      <c r="N34" s="90">
        <v>0.006870444444</v>
      </c>
      <c r="O34" s="91">
        <v>0.2528407407</v>
      </c>
      <c r="P34" s="85">
        <v>1.8893537037</v>
      </c>
      <c r="Q34" s="85">
        <v>9.2468703703</v>
      </c>
      <c r="R34" s="91">
        <v>0.1635</v>
      </c>
      <c r="S34" s="91">
        <v>0.1065555555</v>
      </c>
      <c r="T34" s="58">
        <v>0.0005396999999999999</v>
      </c>
      <c r="U34" s="91">
        <v>0.5179629629629631</v>
      </c>
      <c r="V34" s="58">
        <v>11.0855767</v>
      </c>
      <c r="W34" s="92">
        <v>95.9</v>
      </c>
      <c r="X34" s="92">
        <v>96.2</v>
      </c>
      <c r="Y34" s="92">
        <v>95.6</v>
      </c>
      <c r="Z34" s="93">
        <v>97.78968623887656</v>
      </c>
    </row>
    <row r="35" spans="1:26" ht="14.25" customHeight="1">
      <c r="A35" s="123"/>
      <c r="B35" s="3" t="s">
        <v>24</v>
      </c>
      <c r="C35" s="3" t="s">
        <v>138</v>
      </c>
      <c r="E35" s="87">
        <v>7.7698636363</v>
      </c>
      <c r="F35" s="88">
        <v>10.7474545454</v>
      </c>
      <c r="G35" s="89">
        <v>0.071331590909</v>
      </c>
      <c r="H35" s="88">
        <v>6.214</v>
      </c>
      <c r="I35" s="88">
        <v>5.9859545454</v>
      </c>
      <c r="J35" s="88">
        <v>5.8275227272</v>
      </c>
      <c r="K35" s="87">
        <v>0.2645</v>
      </c>
      <c r="L35" s="88">
        <v>8.4431818181</v>
      </c>
      <c r="M35" s="89">
        <v>1.1922568181</v>
      </c>
      <c r="N35" s="90">
        <v>0.006956136363</v>
      </c>
      <c r="O35" s="91">
        <v>0.2483363636</v>
      </c>
      <c r="P35" s="85">
        <v>1.8850840909</v>
      </c>
      <c r="Q35" s="85">
        <v>9.3122045454</v>
      </c>
      <c r="R35" s="91">
        <v>0.1635</v>
      </c>
      <c r="S35" s="91">
        <v>0.1040681818</v>
      </c>
      <c r="T35" s="58">
        <v>0.0005341545454545455</v>
      </c>
      <c r="U35" s="91">
        <v>0.5399772727272727</v>
      </c>
      <c r="V35" s="58">
        <v>11.102941499999998</v>
      </c>
      <c r="W35" s="92">
        <v>96</v>
      </c>
      <c r="X35" s="92">
        <v>96.2</v>
      </c>
      <c r="Y35" s="92">
        <v>95.7</v>
      </c>
      <c r="Z35" s="93">
        <v>98.22693369888249</v>
      </c>
    </row>
    <row r="36" spans="1:26" ht="14.25" customHeight="1">
      <c r="A36" s="123"/>
      <c r="B36" s="3" t="s">
        <v>25</v>
      </c>
      <c r="C36" s="3" t="s">
        <v>142</v>
      </c>
      <c r="E36" s="87">
        <v>7.7660833333</v>
      </c>
      <c r="F36" s="88">
        <v>10.9329583333</v>
      </c>
      <c r="G36" s="89">
        <v>0.0711079166666</v>
      </c>
      <c r="H36" s="88">
        <v>6.4031875</v>
      </c>
      <c r="I36" s="88">
        <v>6.02775</v>
      </c>
      <c r="J36" s="88">
        <v>5.8411041666</v>
      </c>
      <c r="K36" s="87">
        <v>0.2645</v>
      </c>
      <c r="L36" s="88">
        <v>8.6050208333</v>
      </c>
      <c r="M36" s="89">
        <v>1.2083020833</v>
      </c>
      <c r="N36" s="90">
        <v>0.006917666665999999</v>
      </c>
      <c r="O36" s="91">
        <v>0.24883125</v>
      </c>
      <c r="P36" s="85">
        <v>1.88095625</v>
      </c>
      <c r="Q36" s="85">
        <v>9.4331458333</v>
      </c>
      <c r="R36" s="91">
        <v>0.1635</v>
      </c>
      <c r="S36" s="91">
        <v>0.1060625</v>
      </c>
      <c r="T36" s="58">
        <v>0.0005428666666666668</v>
      </c>
      <c r="U36" s="91">
        <v>0.5527916666666666</v>
      </c>
      <c r="V36" s="58">
        <v>11.18606874</v>
      </c>
      <c r="W36" s="92">
        <v>95.1</v>
      </c>
      <c r="X36" s="92">
        <v>95.5</v>
      </c>
      <c r="Y36" s="92">
        <v>94.7</v>
      </c>
      <c r="Z36" s="93">
        <v>97.05072700756128</v>
      </c>
    </row>
    <row r="37" spans="1:26" ht="14.25" customHeight="1">
      <c r="A37" s="123"/>
      <c r="B37" s="3" t="s">
        <v>26</v>
      </c>
      <c r="C37" s="3" t="s">
        <v>143</v>
      </c>
      <c r="E37" s="87">
        <v>7.7624</v>
      </c>
      <c r="F37" s="88">
        <v>10.88382</v>
      </c>
      <c r="G37" s="89">
        <v>0.0704846</v>
      </c>
      <c r="H37" s="88">
        <v>6.35184</v>
      </c>
      <c r="I37" s="88">
        <v>5.93302</v>
      </c>
      <c r="J37" s="88">
        <v>5.82192</v>
      </c>
      <c r="K37" s="87">
        <v>0.2713</v>
      </c>
      <c r="L37" s="88">
        <v>8.5481</v>
      </c>
      <c r="M37" s="89">
        <v>1.208178</v>
      </c>
      <c r="N37" s="90">
        <v>0.00691632</v>
      </c>
      <c r="O37" s="91">
        <v>0.24743</v>
      </c>
      <c r="P37" s="85">
        <v>1.876878</v>
      </c>
      <c r="Q37" s="85">
        <v>9.35052</v>
      </c>
      <c r="R37" s="91">
        <v>0.16418</v>
      </c>
      <c r="S37" s="91">
        <v>0.1056</v>
      </c>
      <c r="T37" s="58">
        <v>0.000541412</v>
      </c>
      <c r="U37" s="91">
        <v>0.55836</v>
      </c>
      <c r="V37" s="58">
        <v>11.142273379999999</v>
      </c>
      <c r="W37" s="92">
        <v>95.1</v>
      </c>
      <c r="X37" s="92">
        <v>95.4</v>
      </c>
      <c r="Y37" s="92">
        <v>94.8</v>
      </c>
      <c r="Z37" s="93">
        <v>96.70316376542102</v>
      </c>
    </row>
    <row r="38" spans="1:26" ht="14.25" customHeight="1">
      <c r="A38" s="123"/>
      <c r="B38" s="3" t="s">
        <v>27</v>
      </c>
      <c r="C38" s="3" t="s">
        <v>144</v>
      </c>
      <c r="E38" s="87">
        <v>7.7714230769</v>
      </c>
      <c r="F38" s="88">
        <v>10.7317692307</v>
      </c>
      <c r="G38" s="89">
        <v>0.07046</v>
      </c>
      <c r="H38" s="88">
        <v>6.2056923076</v>
      </c>
      <c r="I38" s="88">
        <v>5.7669230769</v>
      </c>
      <c r="J38" s="88">
        <v>5.7358846153</v>
      </c>
      <c r="K38" s="87">
        <v>0.2734230769</v>
      </c>
      <c r="L38" s="88">
        <v>8.4686923076</v>
      </c>
      <c r="M38" s="89">
        <v>1.1999076923</v>
      </c>
      <c r="N38" s="90">
        <v>0.006783653846</v>
      </c>
      <c r="O38" s="91">
        <v>0.2383442307</v>
      </c>
      <c r="P38" s="85">
        <v>1.8489</v>
      </c>
      <c r="Q38" s="85">
        <v>9.1884423076</v>
      </c>
      <c r="R38" s="91">
        <v>0.1607307692</v>
      </c>
      <c r="S38" s="91">
        <v>0.1043076923</v>
      </c>
      <c r="T38" s="58">
        <v>0.0005360884615384614</v>
      </c>
      <c r="U38" s="91">
        <v>0.5350576923076922</v>
      </c>
      <c r="V38" s="58">
        <v>11.05999804</v>
      </c>
      <c r="W38" s="92">
        <v>95.9</v>
      </c>
      <c r="X38" s="92">
        <v>96.2</v>
      </c>
      <c r="Y38" s="92">
        <v>95.5</v>
      </c>
      <c r="Z38" s="93">
        <v>97.37558723990617</v>
      </c>
    </row>
    <row r="39" spans="1:26" ht="14.25" customHeight="1">
      <c r="A39" s="123"/>
      <c r="B39" s="3" t="s">
        <v>28</v>
      </c>
      <c r="C39" s="3" t="s">
        <v>145</v>
      </c>
      <c r="E39" s="87">
        <v>7.785076923</v>
      </c>
      <c r="F39" s="88">
        <v>10.7401346153</v>
      </c>
      <c r="G39" s="89">
        <v>0.0708425</v>
      </c>
      <c r="H39" s="88">
        <v>6.1774807692</v>
      </c>
      <c r="I39" s="88">
        <v>5.6810576923</v>
      </c>
      <c r="J39" s="88">
        <v>5.7454807692</v>
      </c>
      <c r="K39" s="87">
        <v>0.2742307692</v>
      </c>
      <c r="L39" s="88">
        <v>8.5152307692</v>
      </c>
      <c r="M39" s="89">
        <v>1.2018307692</v>
      </c>
      <c r="N39" s="90">
        <v>0.006703807692</v>
      </c>
      <c r="O39" s="91">
        <v>0.2355134615</v>
      </c>
      <c r="P39" s="85">
        <v>1.8445692307</v>
      </c>
      <c r="Q39" s="85">
        <v>9.1628653846</v>
      </c>
      <c r="R39" s="91">
        <v>0.1568076923</v>
      </c>
      <c r="S39" s="91">
        <v>0.1048846153</v>
      </c>
      <c r="T39" s="58">
        <v>0.0005409615384615386</v>
      </c>
      <c r="U39" s="91">
        <v>0.5259999999999999</v>
      </c>
      <c r="V39" s="58">
        <v>11.0684016</v>
      </c>
      <c r="W39" s="92">
        <v>95.8</v>
      </c>
      <c r="X39" s="92">
        <v>96.2</v>
      </c>
      <c r="Y39" s="92">
        <v>95.5</v>
      </c>
      <c r="Z39" s="93">
        <v>97.46693372958737</v>
      </c>
    </row>
    <row r="40" spans="1:26" ht="14.25" customHeight="1">
      <c r="A40" s="123"/>
      <c r="B40" s="3" t="s">
        <v>29</v>
      </c>
      <c r="C40" s="3" t="s">
        <v>146</v>
      </c>
      <c r="E40" s="87">
        <v>7.78108</v>
      </c>
      <c r="F40" s="88">
        <v>10.69474</v>
      </c>
      <c r="G40" s="89">
        <v>0.0705784</v>
      </c>
      <c r="H40" s="88">
        <v>6.14608</v>
      </c>
      <c r="I40" s="88">
        <v>5.69816</v>
      </c>
      <c r="J40" s="88">
        <v>5.77506</v>
      </c>
      <c r="K40" s="87">
        <v>0.28</v>
      </c>
      <c r="L40" s="88">
        <v>8.43516</v>
      </c>
      <c r="M40" s="89">
        <v>1.20535</v>
      </c>
      <c r="N40" s="90">
        <v>0.00663828</v>
      </c>
      <c r="O40" s="91">
        <v>0.23611</v>
      </c>
      <c r="P40" s="85">
        <v>1.867844</v>
      </c>
      <c r="Q40" s="85">
        <v>9.1637</v>
      </c>
      <c r="R40" s="91">
        <v>0.1545</v>
      </c>
      <c r="S40" s="91">
        <v>0.10572</v>
      </c>
      <c r="T40" s="58">
        <v>0.00054554</v>
      </c>
      <c r="U40" s="91">
        <v>0.5348400000000001</v>
      </c>
      <c r="V40" s="58">
        <v>11.05415546</v>
      </c>
      <c r="W40" s="92">
        <v>95.6</v>
      </c>
      <c r="X40" s="92">
        <v>95.9</v>
      </c>
      <c r="Y40" s="92">
        <v>95.2</v>
      </c>
      <c r="Z40" s="93">
        <v>94.88321742312824</v>
      </c>
    </row>
    <row r="41" spans="1:26" ht="14.25" customHeight="1">
      <c r="A41" s="123"/>
      <c r="B41" s="3" t="s">
        <v>30</v>
      </c>
      <c r="C41" s="3" t="s">
        <v>147</v>
      </c>
      <c r="E41" s="87">
        <v>7.7804545454</v>
      </c>
      <c r="F41" s="88">
        <v>10.65925</v>
      </c>
      <c r="G41" s="89">
        <v>0.0687311363636</v>
      </c>
      <c r="H41" s="88">
        <v>6.2545454545</v>
      </c>
      <c r="I41" s="88">
        <v>5.7657045454</v>
      </c>
      <c r="J41" s="88">
        <v>5.7606590909</v>
      </c>
      <c r="K41" s="87">
        <v>0.28</v>
      </c>
      <c r="L41" s="88">
        <v>8.4337954545</v>
      </c>
      <c r="M41" s="89">
        <v>1.2127090909</v>
      </c>
      <c r="N41" s="90">
        <v>0.006588545454</v>
      </c>
      <c r="O41" s="91">
        <v>0.2328931818</v>
      </c>
      <c r="P41" s="85">
        <v>1.868825</v>
      </c>
      <c r="Q41" s="85">
        <v>9.0302045454</v>
      </c>
      <c r="R41" s="91">
        <v>0.1545</v>
      </c>
      <c r="S41" s="91">
        <v>0.1038636363</v>
      </c>
      <c r="T41" s="58">
        <v>0.0005486090909090908</v>
      </c>
      <c r="U41" s="91">
        <v>0.5235</v>
      </c>
      <c r="V41" s="58">
        <v>10.990417</v>
      </c>
      <c r="W41" s="92">
        <v>95.6</v>
      </c>
      <c r="X41" s="92">
        <v>95.9</v>
      </c>
      <c r="Y41" s="92">
        <v>95.1</v>
      </c>
      <c r="Z41" s="93">
        <v>97.00493623059143</v>
      </c>
    </row>
    <row r="42" spans="1:26" ht="14.25" customHeight="1">
      <c r="A42" s="123"/>
      <c r="B42" s="3" t="s">
        <v>31</v>
      </c>
      <c r="C42" s="3" t="s">
        <v>148</v>
      </c>
      <c r="E42" s="87">
        <v>7.791</v>
      </c>
      <c r="F42" s="88">
        <v>10.4874615384</v>
      </c>
      <c r="G42" s="89">
        <v>0.06831</v>
      </c>
      <c r="H42" s="88">
        <v>6.200326923</v>
      </c>
      <c r="I42" s="88">
        <v>5.6911730769</v>
      </c>
      <c r="J42" s="88">
        <v>5.7403653846</v>
      </c>
      <c r="K42" s="87">
        <v>0.28</v>
      </c>
      <c r="L42" s="88">
        <v>8.451826923</v>
      </c>
      <c r="M42" s="89">
        <v>1.2194346153</v>
      </c>
      <c r="N42" s="90">
        <v>0.006580076923</v>
      </c>
      <c r="O42" s="91">
        <v>0.2359192307</v>
      </c>
      <c r="P42" s="85">
        <v>1.8637057692</v>
      </c>
      <c r="Q42" s="85">
        <v>8.8924615384</v>
      </c>
      <c r="R42" s="91">
        <v>0.1545</v>
      </c>
      <c r="S42" s="91">
        <v>0.1045384615</v>
      </c>
      <c r="T42" s="58">
        <v>0.0005457576923076922</v>
      </c>
      <c r="U42" s="91">
        <v>0.5020576923076923</v>
      </c>
      <c r="V42" s="58">
        <v>10.9393431</v>
      </c>
      <c r="W42" s="92">
        <v>95.4</v>
      </c>
      <c r="X42" s="92">
        <v>95.8</v>
      </c>
      <c r="Y42" s="92">
        <v>94.9</v>
      </c>
      <c r="Z42" s="93">
        <v>96.50159697631521</v>
      </c>
    </row>
    <row r="43" spans="1:26" ht="14.25" customHeight="1">
      <c r="A43" s="123"/>
      <c r="B43" s="3" t="s">
        <v>20</v>
      </c>
      <c r="C43" s="3" t="s">
        <v>149</v>
      </c>
      <c r="E43" s="87">
        <v>7.79948</v>
      </c>
      <c r="F43" s="88">
        <v>10.36884</v>
      </c>
      <c r="G43" s="89">
        <v>0.06848699999999999</v>
      </c>
      <c r="H43" s="88">
        <v>6.09354</v>
      </c>
      <c r="I43" s="88">
        <v>5.57452</v>
      </c>
      <c r="J43" s="88">
        <v>5.71854</v>
      </c>
      <c r="K43" s="87">
        <v>0.28</v>
      </c>
      <c r="L43" s="88">
        <v>8.4691</v>
      </c>
      <c r="M43" s="89">
        <v>1.224144</v>
      </c>
      <c r="N43" s="90">
        <v>0.0065867600000000005</v>
      </c>
      <c r="O43" s="91">
        <v>0.232702</v>
      </c>
      <c r="P43" s="85">
        <v>1.851118</v>
      </c>
      <c r="Q43" s="85">
        <v>8.81394</v>
      </c>
      <c r="R43" s="91">
        <v>0.1545</v>
      </c>
      <c r="S43" s="91">
        <v>0.10338</v>
      </c>
      <c r="T43" s="58">
        <v>0.000543932</v>
      </c>
      <c r="U43" s="91">
        <v>0.4904999999999999</v>
      </c>
      <c r="V43" s="58">
        <v>10.90120823</v>
      </c>
      <c r="W43" s="92">
        <v>95.3</v>
      </c>
      <c r="X43" s="92">
        <v>95.8</v>
      </c>
      <c r="Y43" s="92">
        <v>94.8</v>
      </c>
      <c r="Z43" s="93">
        <v>96.52396709613544</v>
      </c>
    </row>
    <row r="44" spans="1:26" ht="23.25" customHeight="1">
      <c r="A44" s="123">
        <v>2022</v>
      </c>
      <c r="B44" s="3" t="s">
        <v>21</v>
      </c>
      <c r="C44" s="3" t="s">
        <v>136</v>
      </c>
      <c r="E44" s="87">
        <v>7.7932000000000015</v>
      </c>
      <c r="F44" s="88">
        <v>10.564680000000001</v>
      </c>
      <c r="G44" s="89">
        <v>0.067825</v>
      </c>
      <c r="H44" s="88">
        <v>6.17246</v>
      </c>
      <c r="I44" s="88">
        <v>5.589359999999999</v>
      </c>
      <c r="J44" s="88">
        <v>5.769539999999999</v>
      </c>
      <c r="K44" s="87">
        <v>0.27859999999999996</v>
      </c>
      <c r="L44" s="88">
        <v>8.48202</v>
      </c>
      <c r="M44" s="89">
        <v>1.225342</v>
      </c>
      <c r="N44" s="90">
        <v>0.006514400000000001</v>
      </c>
      <c r="O44" s="91">
        <v>0.23476799999999998</v>
      </c>
      <c r="P44" s="85">
        <v>1.8603060000000002</v>
      </c>
      <c r="Q44" s="3">
        <v>8.82232</v>
      </c>
      <c r="R44" s="91">
        <v>0.15450000000000005</v>
      </c>
      <c r="S44" s="91">
        <v>0.10469999999999999</v>
      </c>
      <c r="T44" s="58">
        <v>0.0005434659999999998</v>
      </c>
      <c r="U44" s="91">
        <v>0.5027</v>
      </c>
      <c r="V44" s="39">
        <v>10.90825175</v>
      </c>
      <c r="W44" s="92">
        <v>95.3</v>
      </c>
      <c r="X44" s="92">
        <v>95.8</v>
      </c>
      <c r="Y44" s="92">
        <v>94.7</v>
      </c>
      <c r="Z44" s="93">
        <v>96.62531123132842</v>
      </c>
    </row>
    <row r="45" spans="1:26" ht="14.25" customHeight="1">
      <c r="A45" s="123"/>
      <c r="B45" s="3" t="s">
        <v>22</v>
      </c>
      <c r="C45" s="3" t="s">
        <v>125</v>
      </c>
      <c r="E45" s="87">
        <v>7.8012380952380935</v>
      </c>
      <c r="F45" s="88">
        <v>10.55895238095238</v>
      </c>
      <c r="G45" s="89">
        <v>0.06764738095238096</v>
      </c>
      <c r="H45" s="88">
        <v>6.126666666666667</v>
      </c>
      <c r="I45" s="88">
        <v>5.587952380952381</v>
      </c>
      <c r="J45" s="88">
        <v>5.791666666666667</v>
      </c>
      <c r="K45" s="87">
        <v>0.2774999999999999</v>
      </c>
      <c r="L45" s="88">
        <v>8.449595238095238</v>
      </c>
      <c r="M45" s="89">
        <v>1.2302190476190475</v>
      </c>
      <c r="N45" s="90">
        <v>0.0065144761904761895</v>
      </c>
      <c r="O45" s="91">
        <v>0.23992380952380954</v>
      </c>
      <c r="P45" s="85">
        <v>1.8622</v>
      </c>
      <c r="Q45" s="85">
        <v>8.851404761904762</v>
      </c>
      <c r="R45" s="91">
        <v>0.15450000000000003</v>
      </c>
      <c r="S45" s="91">
        <v>0.1041904761904762</v>
      </c>
      <c r="T45" s="58">
        <v>0.0005435642857142857</v>
      </c>
      <c r="U45" s="91">
        <v>0.5128095238095238</v>
      </c>
      <c r="V45" s="58">
        <v>10.929591049999999</v>
      </c>
      <c r="W45" s="92">
        <v>95</v>
      </c>
      <c r="X45" s="92">
        <v>95.5</v>
      </c>
      <c r="Y45" s="92">
        <v>94.5</v>
      </c>
      <c r="Z45" s="93">
        <v>96.1273778386393</v>
      </c>
    </row>
    <row r="46" spans="1:26" ht="14.25" customHeight="1">
      <c r="A46" s="123"/>
      <c r="B46" s="3" t="s">
        <v>23</v>
      </c>
      <c r="C46" s="3" t="s">
        <v>137</v>
      </c>
      <c r="E46" s="87">
        <v>7.82374074074074</v>
      </c>
      <c r="F46" s="88">
        <v>10.30562962962963</v>
      </c>
      <c r="G46" s="89">
        <v>0.06601555555555556</v>
      </c>
      <c r="H46" s="88">
        <v>6.180648148148148</v>
      </c>
      <c r="I46" s="88">
        <v>5.768351851851853</v>
      </c>
      <c r="J46" s="88">
        <v>5.756277777777778</v>
      </c>
      <c r="K46" s="87">
        <v>0.2774999999999999</v>
      </c>
      <c r="L46" s="88">
        <v>8.416629629629629</v>
      </c>
      <c r="M46" s="89">
        <v>1.2313277777777776</v>
      </c>
      <c r="N46" s="90">
        <v>0.006407611111111111</v>
      </c>
      <c r="O46" s="91">
        <v>0.23570185185185183</v>
      </c>
      <c r="P46" s="85">
        <v>1.8626574074074074</v>
      </c>
      <c r="Q46" s="85">
        <v>8.615222222222224</v>
      </c>
      <c r="R46" s="91">
        <v>0.15450000000000003</v>
      </c>
      <c r="S46" s="91">
        <v>0.10255555555555558</v>
      </c>
      <c r="T46" s="58">
        <v>0.0005451222222222223</v>
      </c>
      <c r="U46" s="91">
        <v>0.5220370370370371</v>
      </c>
      <c r="V46" s="58">
        <v>10.815349920000001</v>
      </c>
      <c r="W46" s="92">
        <v>95.4</v>
      </c>
      <c r="X46" s="92">
        <v>96</v>
      </c>
      <c r="Y46" s="92">
        <v>94.7</v>
      </c>
      <c r="Z46" s="93">
        <v>96.04990246297118</v>
      </c>
    </row>
    <row r="47" spans="1:26" ht="14.25" customHeight="1">
      <c r="A47" s="123"/>
      <c r="B47" s="3" t="s">
        <v>24</v>
      </c>
      <c r="C47" s="3" t="s">
        <v>138</v>
      </c>
      <c r="E47" s="87">
        <v>7.842545454545458</v>
      </c>
      <c r="F47" s="88">
        <v>10.133477272727275</v>
      </c>
      <c r="G47" s="89">
        <v>0.06202181818181818</v>
      </c>
      <c r="H47" s="88">
        <v>6.208227272727274</v>
      </c>
      <c r="I47" s="88">
        <v>5.76925</v>
      </c>
      <c r="J47" s="88">
        <v>5.737068181818182</v>
      </c>
      <c r="K47" s="87">
        <v>0.2695590909090908</v>
      </c>
      <c r="L47" s="88">
        <v>8.298204545454546</v>
      </c>
      <c r="M47" s="89">
        <v>1.2149409090909093</v>
      </c>
      <c r="N47" s="90">
        <v>0.006338727272727271</v>
      </c>
      <c r="O47" s="91">
        <v>0.2323522727272727</v>
      </c>
      <c r="P47" s="85">
        <v>1.8346272727272728</v>
      </c>
      <c r="Q47" s="85">
        <v>8.482840909090909</v>
      </c>
      <c r="R47" s="91">
        <v>0.1504545454545455</v>
      </c>
      <c r="S47" s="91">
        <v>0.10295454545454548</v>
      </c>
      <c r="T47" s="58">
        <v>0.0005452522727272727</v>
      </c>
      <c r="U47" s="91">
        <v>0.5206363636363635</v>
      </c>
      <c r="V47" s="58">
        <v>10.702087220000001</v>
      </c>
      <c r="W47" s="92">
        <v>96.7</v>
      </c>
      <c r="X47" s="92">
        <v>97.5</v>
      </c>
      <c r="Y47" s="92">
        <v>95.9</v>
      </c>
      <c r="Z47" s="93">
        <v>96.65249618428803</v>
      </c>
    </row>
    <row r="48" spans="1:26" ht="14.25" customHeight="1">
      <c r="A48" s="123"/>
      <c r="B48" s="3" t="s">
        <v>25</v>
      </c>
      <c r="C48" s="3" t="s">
        <v>142</v>
      </c>
      <c r="E48" s="87">
        <v>7.850229166666665</v>
      </c>
      <c r="F48" s="88">
        <v>9.767041666666668</v>
      </c>
      <c r="G48" s="89">
        <v>0.06096645833333334</v>
      </c>
      <c r="H48" s="88">
        <v>6.109291666666667</v>
      </c>
      <c r="I48" s="88">
        <v>5.535062499999999</v>
      </c>
      <c r="J48" s="88">
        <v>5.680416666666667</v>
      </c>
      <c r="K48" s="87">
        <v>0.2650833333333334</v>
      </c>
      <c r="L48" s="88">
        <v>8.013979166666667</v>
      </c>
      <c r="M48" s="89">
        <v>1.1673104166666668</v>
      </c>
      <c r="N48" s="90">
        <v>0.006193375000000001</v>
      </c>
      <c r="O48" s="91">
        <v>0.22849583333333326</v>
      </c>
      <c r="P48" s="85">
        <v>1.7908270833333333</v>
      </c>
      <c r="Q48" s="85">
        <v>8.299770833333332</v>
      </c>
      <c r="R48" s="91">
        <v>0.14941666666666673</v>
      </c>
      <c r="S48" s="91">
        <v>0.10150000000000002</v>
      </c>
      <c r="T48" s="58">
        <v>0.0005378458333333333</v>
      </c>
      <c r="U48" s="91">
        <v>0.49397916666666664</v>
      </c>
      <c r="V48" s="58">
        <v>10.534228999999998</v>
      </c>
      <c r="W48" s="92">
        <v>99.5</v>
      </c>
      <c r="X48" s="92">
        <v>100.2</v>
      </c>
      <c r="Y48" s="92">
        <v>98.8</v>
      </c>
      <c r="Z48" s="93">
        <v>99.16405730684957</v>
      </c>
    </row>
    <row r="49" spans="1:26" ht="14.25" customHeight="1">
      <c r="A49" s="123"/>
      <c r="B49" s="3" t="s">
        <v>26</v>
      </c>
      <c r="C49" s="3" t="s">
        <v>143</v>
      </c>
      <c r="E49" s="87">
        <v>7.849240000000001</v>
      </c>
      <c r="F49" s="88">
        <v>9.67062</v>
      </c>
      <c r="G49" s="89">
        <v>0.058539200000000007</v>
      </c>
      <c r="H49" s="88">
        <v>6.1231599999999995</v>
      </c>
      <c r="I49" s="88">
        <v>5.511399999999998</v>
      </c>
      <c r="J49" s="88">
        <v>5.670839999999998</v>
      </c>
      <c r="K49" s="87">
        <v>0.26544399999999996</v>
      </c>
      <c r="L49" s="88">
        <v>8.092119999999998</v>
      </c>
      <c r="M49" s="89">
        <v>1.172112</v>
      </c>
      <c r="N49" s="90">
        <v>0.006132920000000001</v>
      </c>
      <c r="O49" s="91">
        <v>0.22492799999999996</v>
      </c>
      <c r="P49" s="85">
        <v>1.783134</v>
      </c>
      <c r="Q49" s="85">
        <v>8.2973</v>
      </c>
      <c r="R49" s="91">
        <v>0.14626</v>
      </c>
      <c r="S49" s="91">
        <v>0.10064000000000001</v>
      </c>
      <c r="T49" s="58">
        <v>0.0005340400000000002</v>
      </c>
      <c r="U49" s="91">
        <v>0.49689999999999995</v>
      </c>
      <c r="V49" s="58">
        <v>10.50423821</v>
      </c>
      <c r="W49" s="92">
        <v>99.6</v>
      </c>
      <c r="X49" s="92">
        <v>100.4</v>
      </c>
      <c r="Y49" s="92">
        <v>98.8</v>
      </c>
      <c r="Z49" s="93">
        <v>99.11575217549823</v>
      </c>
    </row>
    <row r="50" spans="1:26" ht="14.25" customHeight="1">
      <c r="A50" s="123"/>
      <c r="B50" s="3" t="s">
        <v>27</v>
      </c>
      <c r="C50" s="3" t="s">
        <v>144</v>
      </c>
      <c r="E50" s="87">
        <v>7.850166666666666</v>
      </c>
      <c r="F50" s="88">
        <v>9.417083333333332</v>
      </c>
      <c r="G50" s="89">
        <v>0.05743395833333333</v>
      </c>
      <c r="H50" s="88">
        <v>6.068500000000001</v>
      </c>
      <c r="I50" s="88">
        <v>5.386958333333333</v>
      </c>
      <c r="J50" s="88">
        <v>5.6287708333333315</v>
      </c>
      <c r="K50" s="87">
        <v>0.2629791666666667</v>
      </c>
      <c r="L50" s="88">
        <v>8.098124999999998</v>
      </c>
      <c r="M50" s="89">
        <v>1.1649708333333333</v>
      </c>
      <c r="N50" s="90">
        <v>0.0060021250000000005</v>
      </c>
      <c r="O50" s="91">
        <v>0.21610208333333336</v>
      </c>
      <c r="P50" s="85">
        <v>1.7669749999999997</v>
      </c>
      <c r="Q50" s="85">
        <v>7.993479166666666</v>
      </c>
      <c r="R50" s="91">
        <v>0.14062500000000003</v>
      </c>
      <c r="S50" s="91">
        <v>0.09879166666666668</v>
      </c>
      <c r="T50" s="58">
        <v>0.0005240791666666667</v>
      </c>
      <c r="U50" s="91">
        <v>0.46602083333333333</v>
      </c>
      <c r="V50" s="58">
        <v>10.3371155</v>
      </c>
      <c r="W50" s="92">
        <v>100.7</v>
      </c>
      <c r="X50" s="92">
        <v>101.5</v>
      </c>
      <c r="Y50" s="92">
        <v>99.8</v>
      </c>
      <c r="Z50" s="93">
        <v>100.0163471432032</v>
      </c>
    </row>
    <row r="51" spans="1:26" ht="14.25" customHeight="1">
      <c r="A51" s="123"/>
      <c r="B51" s="3" t="s">
        <v>28</v>
      </c>
      <c r="C51" s="3" t="s">
        <v>145</v>
      </c>
      <c r="E51" s="87">
        <v>7.846925925925928</v>
      </c>
      <c r="F51" s="88">
        <v>9.402055555555558</v>
      </c>
      <c r="G51" s="89">
        <v>0.05802500000000001</v>
      </c>
      <c r="H51" s="88">
        <v>6.075240740740742</v>
      </c>
      <c r="I51" s="88">
        <v>5.458277777777777</v>
      </c>
      <c r="J51" s="88">
        <v>5.6684629629629635</v>
      </c>
      <c r="K51" s="87">
        <v>0.2608518518518519</v>
      </c>
      <c r="L51" s="88">
        <v>8.2</v>
      </c>
      <c r="M51" s="89">
        <v>1.152259259259259</v>
      </c>
      <c r="N51" s="90">
        <v>0.005942629629629629</v>
      </c>
      <c r="O51" s="91">
        <v>0.21928518518518522</v>
      </c>
      <c r="P51" s="85">
        <v>1.756924074074074</v>
      </c>
      <c r="Q51" s="85">
        <v>7.942555555555556</v>
      </c>
      <c r="R51" s="91">
        <v>0.1406481481481481</v>
      </c>
      <c r="S51" s="91">
        <v>0.09870370370370372</v>
      </c>
      <c r="T51" s="58">
        <v>0.0005286777777777777</v>
      </c>
      <c r="U51" s="91">
        <v>0.47005555555555556</v>
      </c>
      <c r="V51" s="58">
        <v>10.315980080000001</v>
      </c>
      <c r="W51" s="92">
        <v>101.3</v>
      </c>
      <c r="X51" s="92">
        <v>102</v>
      </c>
      <c r="Y51" s="92">
        <v>100.4</v>
      </c>
      <c r="Z51" s="93">
        <v>100.76881969021711</v>
      </c>
    </row>
    <row r="52" spans="1:26" ht="14.25" customHeight="1">
      <c r="A52" s="123"/>
      <c r="B52" s="3" t="s">
        <v>29</v>
      </c>
      <c r="C52" s="3" t="s">
        <v>146</v>
      </c>
      <c r="E52" s="87">
        <v>7.850279999999998</v>
      </c>
      <c r="F52" s="88">
        <v>8.88432</v>
      </c>
      <c r="G52" s="89">
        <v>0.05490479999999999</v>
      </c>
      <c r="H52" s="88">
        <v>5.8951</v>
      </c>
      <c r="I52" s="88">
        <v>5.245139999999999</v>
      </c>
      <c r="J52" s="88">
        <v>5.55428</v>
      </c>
      <c r="K52" s="87">
        <v>0.253144</v>
      </c>
      <c r="L52" s="88">
        <v>8.064559999999998</v>
      </c>
      <c r="M52" s="89">
        <v>1.117626</v>
      </c>
      <c r="N52" s="90">
        <v>0.005626960000000001</v>
      </c>
      <c r="O52" s="91">
        <v>0.21225800000000003</v>
      </c>
      <c r="P52" s="85">
        <v>1.7278619999999998</v>
      </c>
      <c r="Q52" s="85">
        <v>7.771039999999999</v>
      </c>
      <c r="R52" s="91">
        <v>0.13717999999999997</v>
      </c>
      <c r="S52" s="91">
        <v>0.09793999999999999</v>
      </c>
      <c r="T52" s="58">
        <v>0.0005238339999999999</v>
      </c>
      <c r="U52" s="91">
        <v>0.44665999999999995</v>
      </c>
      <c r="V52" s="58">
        <v>10.130111</v>
      </c>
      <c r="W52" s="92">
        <v>104.2</v>
      </c>
      <c r="X52" s="92">
        <v>105</v>
      </c>
      <c r="Y52" s="92">
        <v>103.1</v>
      </c>
      <c r="Z52" s="93">
        <v>103.41960506819396</v>
      </c>
    </row>
    <row r="53" spans="1:26" ht="14.25" customHeight="1">
      <c r="A53" s="123"/>
      <c r="B53" s="3" t="s">
        <v>30</v>
      </c>
      <c r="C53" s="3" t="s">
        <v>147</v>
      </c>
      <c r="E53" s="87">
        <v>7.850583333333332</v>
      </c>
      <c r="F53" s="88">
        <v>8.860812499999998</v>
      </c>
      <c r="G53" s="89">
        <v>0.053322499999999995</v>
      </c>
      <c r="H53" s="88">
        <v>5.725208333333334</v>
      </c>
      <c r="I53" s="88">
        <v>4.986187500000001</v>
      </c>
      <c r="J53" s="88">
        <v>5.513833333333333</v>
      </c>
      <c r="K53" s="87">
        <v>0.2459208333333334</v>
      </c>
      <c r="L53" s="88">
        <v>7.885666666666666</v>
      </c>
      <c r="M53" s="89">
        <v>1.0898979166666667</v>
      </c>
      <c r="N53" s="90">
        <v>0.0054928125</v>
      </c>
      <c r="O53" s="91">
        <v>0.20723749999999996</v>
      </c>
      <c r="P53" s="85">
        <v>1.6709166666666668</v>
      </c>
      <c r="Q53" s="85">
        <v>7.719562500000001</v>
      </c>
      <c r="R53" s="91">
        <v>0.13433333333333333</v>
      </c>
      <c r="S53" s="91">
        <v>0.09545833333333333</v>
      </c>
      <c r="T53" s="58">
        <v>0.0005081354166666667</v>
      </c>
      <c r="U53" s="91">
        <v>0.433</v>
      </c>
      <c r="V53" s="58">
        <v>10.05705249</v>
      </c>
      <c r="W53" s="92">
        <v>106.4</v>
      </c>
      <c r="X53" s="92">
        <v>107.3</v>
      </c>
      <c r="Y53" s="92">
        <v>105.3</v>
      </c>
      <c r="Z53" s="93">
        <v>105.6887408030665</v>
      </c>
    </row>
    <row r="54" spans="1:26" ht="14.25" customHeight="1">
      <c r="A54" s="123"/>
      <c r="B54" s="3" t="s">
        <v>31</v>
      </c>
      <c r="C54" s="3" t="s">
        <v>148</v>
      </c>
      <c r="E54" s="87">
        <v>7.83123076923077</v>
      </c>
      <c r="F54" s="88">
        <v>9.193942307692307</v>
      </c>
      <c r="G54" s="89">
        <v>0.055076730769230774</v>
      </c>
      <c r="H54" s="88">
        <v>5.830865384615384</v>
      </c>
      <c r="I54" s="88">
        <v>5.170596153846154</v>
      </c>
      <c r="J54" s="88">
        <v>5.65026923076923</v>
      </c>
      <c r="K54" s="87">
        <v>0.2500038461538462</v>
      </c>
      <c r="L54" s="88">
        <v>8.118884615384614</v>
      </c>
      <c r="M54" s="89">
        <v>1.091376923076923</v>
      </c>
      <c r="N54" s="90">
        <v>0.005776346153846155</v>
      </c>
      <c r="O54" s="91">
        <v>0.21573076923076923</v>
      </c>
      <c r="P54" s="85">
        <v>1.699696153846154</v>
      </c>
      <c r="Q54" s="85">
        <v>7.99098076923077</v>
      </c>
      <c r="R54" s="91">
        <v>0.13846153846153844</v>
      </c>
      <c r="S54" s="91">
        <v>0.09578846153846152</v>
      </c>
      <c r="T54" s="58">
        <v>0.0004999500000000001</v>
      </c>
      <c r="U54" s="91">
        <v>0.44807692307692293</v>
      </c>
      <c r="V54" s="58">
        <v>10.1842155</v>
      </c>
      <c r="W54" s="92">
        <v>105.3</v>
      </c>
      <c r="X54" s="92">
        <v>105.9</v>
      </c>
      <c r="Y54" s="92">
        <v>104.5</v>
      </c>
      <c r="Z54" s="93">
        <v>104.56570847177373</v>
      </c>
    </row>
    <row r="55" spans="1:26" ht="14.25" customHeight="1">
      <c r="A55" s="123"/>
      <c r="B55" s="3" t="s">
        <v>20</v>
      </c>
      <c r="C55" s="17" t="s">
        <v>149</v>
      </c>
      <c r="E55" s="87">
        <v>7.787720000000002</v>
      </c>
      <c r="F55" s="88">
        <v>9.484200000000001</v>
      </c>
      <c r="G55" s="89">
        <v>0.0576886</v>
      </c>
      <c r="H55" s="88">
        <v>5.732959999999999</v>
      </c>
      <c r="I55" s="88">
        <v>5.26028</v>
      </c>
      <c r="J55" s="88">
        <v>5.760879999999999</v>
      </c>
      <c r="K55" s="87">
        <v>0.25610000000000005</v>
      </c>
      <c r="L55" s="88">
        <v>8.349839999999999</v>
      </c>
      <c r="M55" s="89">
        <v>1.115678</v>
      </c>
      <c r="N55" s="90">
        <v>0.006017200000000003</v>
      </c>
      <c r="O55" s="91">
        <v>0.22433799999999998</v>
      </c>
      <c r="P55" s="85">
        <v>1.76439</v>
      </c>
      <c r="Q55" s="85">
        <v>8.242339999999999</v>
      </c>
      <c r="R55" s="91">
        <v>0.14226000000000003</v>
      </c>
      <c r="S55" s="91">
        <v>0.09422000000000001</v>
      </c>
      <c r="T55" s="58">
        <v>0.0004994079999999999</v>
      </c>
      <c r="U55" s="91">
        <v>0.45044000000000006</v>
      </c>
      <c r="V55" s="58">
        <v>10.34885016</v>
      </c>
      <c r="W55" s="92">
        <v>103</v>
      </c>
      <c r="X55" s="92">
        <v>103.5</v>
      </c>
      <c r="Y55" s="92">
        <v>102.5</v>
      </c>
      <c r="Z55" s="93">
        <v>102.63437894992332</v>
      </c>
    </row>
    <row r="56" spans="1:26" ht="23.25" customHeight="1">
      <c r="A56" s="123">
        <v>2023</v>
      </c>
      <c r="B56" s="3" t="s">
        <v>21</v>
      </c>
      <c r="C56" s="3" t="s">
        <v>136</v>
      </c>
      <c r="E56" s="87">
        <v>7.820363636363638</v>
      </c>
      <c r="F56" s="88">
        <v>9.554295454545453</v>
      </c>
      <c r="G56" s="89">
        <v>0.06000295454545455</v>
      </c>
      <c r="H56" s="88">
        <v>5.822431818181818</v>
      </c>
      <c r="I56" s="88">
        <v>5.431477272727272</v>
      </c>
      <c r="J56" s="88">
        <v>5.900704545454545</v>
      </c>
      <c r="K56" s="87">
        <v>0.25949090909090905</v>
      </c>
      <c r="L56" s="88">
        <v>8.45761363636364</v>
      </c>
      <c r="M56" s="89">
        <v>1.1523454545454546</v>
      </c>
      <c r="N56" s="90">
        <v>0.0062885909090909095</v>
      </c>
      <c r="O56" s="91">
        <v>0.2355727272727273</v>
      </c>
      <c r="P56" s="85">
        <v>1.806406818181818</v>
      </c>
      <c r="Q56" s="3">
        <v>8.420159090909094</v>
      </c>
      <c r="R56" s="91">
        <v>0.14486363636363642</v>
      </c>
      <c r="S56" s="91">
        <v>0.09549999999999997</v>
      </c>
      <c r="T56" s="58">
        <v>0.0005123090909090908</v>
      </c>
      <c r="U56" s="91">
        <v>0.45847727272727284</v>
      </c>
      <c r="V56" s="39">
        <v>10.513051599999999</v>
      </c>
      <c r="W56" s="92">
        <v>100.3</v>
      </c>
      <c r="X56" s="92">
        <v>100.7</v>
      </c>
      <c r="Y56" s="92">
        <v>99.8</v>
      </c>
      <c r="Z56" s="93">
        <v>100.25246919487114</v>
      </c>
    </row>
    <row r="57" spans="1:26" ht="14.25" customHeight="1">
      <c r="A57" s="123"/>
      <c r="B57" s="3" t="s">
        <v>22</v>
      </c>
      <c r="C57" s="3" t="s">
        <v>125</v>
      </c>
      <c r="E57" s="87">
        <v>7.847541666666665</v>
      </c>
      <c r="F57" s="88">
        <v>9.477729166666668</v>
      </c>
      <c r="G57" s="89">
        <v>0.059028333333333315</v>
      </c>
      <c r="H57" s="88">
        <v>5.8380416666666655</v>
      </c>
      <c r="I57" s="88">
        <v>5.415979166666666</v>
      </c>
      <c r="J57" s="88">
        <v>5.893125</v>
      </c>
      <c r="K57" s="87">
        <v>0.2622625</v>
      </c>
      <c r="L57" s="88">
        <v>8.482999999999999</v>
      </c>
      <c r="M57" s="89">
        <v>1.1459166666666665</v>
      </c>
      <c r="N57" s="90">
        <v>0.006144083333333332</v>
      </c>
      <c r="O57" s="91">
        <v>0.23098750000000004</v>
      </c>
      <c r="P57" s="85">
        <v>1.7974333333333339</v>
      </c>
      <c r="Q57" s="3">
        <v>8.404770833333334</v>
      </c>
      <c r="R57" s="91">
        <v>0.14591666666666672</v>
      </c>
      <c r="S57" s="91">
        <v>0.09475000000000001</v>
      </c>
      <c r="T57" s="58">
        <v>0.0005184916666666669</v>
      </c>
      <c r="U57" s="91">
        <v>0.43895833333333334</v>
      </c>
      <c r="V57" s="39">
        <v>10.504548</v>
      </c>
      <c r="W57" s="92">
        <v>100.7</v>
      </c>
      <c r="X57" s="92">
        <v>101.2</v>
      </c>
      <c r="Y57" s="92">
        <v>100.2</v>
      </c>
      <c r="Z57" s="93">
        <v>100.47421188278074</v>
      </c>
    </row>
    <row r="58" spans="1:26" ht="14.25" customHeight="1">
      <c r="A58" s="123"/>
      <c r="B58" s="3" t="s">
        <v>23</v>
      </c>
      <c r="C58" s="3" t="s">
        <v>137</v>
      </c>
      <c r="E58" s="87">
        <v>7.849999999999996</v>
      </c>
      <c r="F58" s="88">
        <v>9.52809259259259</v>
      </c>
      <c r="G58" s="89">
        <v>0.0587074074074074</v>
      </c>
      <c r="H58" s="88">
        <v>5.735796296296294</v>
      </c>
      <c r="I58" s="88">
        <v>5.2473333333333345</v>
      </c>
      <c r="J58" s="88">
        <v>5.8551481481481495</v>
      </c>
      <c r="K58" s="87">
        <v>0.2597259259259259</v>
      </c>
      <c r="L58" s="88">
        <v>8.476925925925928</v>
      </c>
      <c r="M58" s="89">
        <v>1.1377314814814812</v>
      </c>
      <c r="N58" s="90">
        <v>0.006012333333333334</v>
      </c>
      <c r="O58" s="91">
        <v>0.2280092592592593</v>
      </c>
      <c r="P58" s="85">
        <v>1.7570518518518516</v>
      </c>
      <c r="Q58" s="3">
        <v>8.402666666666665</v>
      </c>
      <c r="R58" s="91">
        <v>0.14579629629629634</v>
      </c>
      <c r="S58" s="91">
        <v>0.0951296296296296</v>
      </c>
      <c r="T58" s="58">
        <v>0.0005131703703703703</v>
      </c>
      <c r="U58" s="91">
        <v>0.4295740740740741</v>
      </c>
      <c r="V58" s="39">
        <v>10.4909755</v>
      </c>
      <c r="W58" s="92">
        <v>101.4</v>
      </c>
      <c r="X58" s="92">
        <v>101.9</v>
      </c>
      <c r="Y58" s="92">
        <v>100.8</v>
      </c>
      <c r="Z58" s="93">
        <v>101.16831135076771</v>
      </c>
    </row>
    <row r="59" spans="1:26" ht="14.25" customHeight="1">
      <c r="A59" s="123"/>
      <c r="B59" s="3" t="s">
        <v>24</v>
      </c>
      <c r="C59" s="3" t="s">
        <v>138</v>
      </c>
      <c r="E59" s="87">
        <v>7.851357142857144</v>
      </c>
      <c r="F59" s="88">
        <v>9.766404761904763</v>
      </c>
      <c r="G59" s="89">
        <v>0.058658571428571414</v>
      </c>
      <c r="H59" s="88">
        <v>5.821785714285714</v>
      </c>
      <c r="I59" s="88">
        <v>5.248785714285715</v>
      </c>
      <c r="J59" s="88">
        <v>5.892452380952382</v>
      </c>
      <c r="K59" s="87">
        <v>0.262747619047619</v>
      </c>
      <c r="L59" s="88">
        <v>8.742642857142856</v>
      </c>
      <c r="M59" s="89">
        <v>1.1386690476190477</v>
      </c>
      <c r="N59" s="90">
        <v>0.00593404761904762</v>
      </c>
      <c r="O59" s="91">
        <v>0.22946904761904768</v>
      </c>
      <c r="P59" s="85">
        <v>1.7724880952380957</v>
      </c>
      <c r="Q59" s="3">
        <v>8.607833333333334</v>
      </c>
      <c r="R59" s="91">
        <v>0.14473809523809522</v>
      </c>
      <c r="S59" s="91">
        <v>0.09554761904761902</v>
      </c>
      <c r="T59" s="58">
        <v>0.0005294238095238096</v>
      </c>
      <c r="U59" s="91">
        <v>0.43245238095238103</v>
      </c>
      <c r="V59" s="39">
        <v>10.590606450000001</v>
      </c>
      <c r="W59" s="92">
        <v>101.1</v>
      </c>
      <c r="X59" s="92">
        <v>101.6</v>
      </c>
      <c r="Y59" s="92">
        <v>100.5</v>
      </c>
      <c r="Z59" s="93">
        <v>100.81512469812486</v>
      </c>
    </row>
    <row r="60" spans="1:26" ht="14.25" customHeight="1">
      <c r="A60" s="123"/>
      <c r="B60" s="3" t="s">
        <v>25</v>
      </c>
      <c r="C60" s="3" t="s">
        <v>142</v>
      </c>
      <c r="E60" s="87">
        <v>7.83724</v>
      </c>
      <c r="F60" s="88">
        <v>9.7839</v>
      </c>
      <c r="G60" s="89">
        <v>0.057212600000000016</v>
      </c>
      <c r="H60" s="88">
        <v>5.80054</v>
      </c>
      <c r="I60" s="88">
        <v>5.213959999999999</v>
      </c>
      <c r="J60" s="88">
        <v>5.85296</v>
      </c>
      <c r="K60" s="87">
        <v>0.262608</v>
      </c>
      <c r="L60" s="88">
        <v>8.74114</v>
      </c>
      <c r="M60" s="89">
        <v>1.119812</v>
      </c>
      <c r="N60" s="90">
        <v>0.005902320000000001</v>
      </c>
      <c r="O60" s="91">
        <v>0.22962999999999997</v>
      </c>
      <c r="P60" s="85">
        <v>1.73597</v>
      </c>
      <c r="Q60" s="3">
        <v>8.522499999999999</v>
      </c>
      <c r="R60" s="91">
        <v>0.14449999999999996</v>
      </c>
      <c r="S60" s="91">
        <v>0.0951</v>
      </c>
      <c r="T60" s="58">
        <v>0.000528516</v>
      </c>
      <c r="U60" s="91">
        <v>0.41154000000000013</v>
      </c>
      <c r="V60" s="39">
        <v>10.51137625</v>
      </c>
      <c r="W60" s="92">
        <v>102.3</v>
      </c>
      <c r="X60" s="92">
        <v>102.8</v>
      </c>
      <c r="Y60" s="92">
        <v>101.8</v>
      </c>
      <c r="Z60" s="93">
        <v>101.94189599413752</v>
      </c>
    </row>
    <row r="61" spans="1:26" ht="14.25" customHeight="1">
      <c r="A61" s="123"/>
      <c r="B61" s="3" t="s">
        <v>26</v>
      </c>
      <c r="C61" s="3" t="s">
        <v>143</v>
      </c>
      <c r="E61" s="87">
        <v>7.83272</v>
      </c>
      <c r="F61" s="88">
        <v>9.883799999999999</v>
      </c>
      <c r="G61" s="89">
        <v>0.05542459999999999</v>
      </c>
      <c r="H61" s="88">
        <v>5.88764</v>
      </c>
      <c r="I61" s="88">
        <v>5.253640000000001</v>
      </c>
      <c r="J61" s="88">
        <v>5.816559999999999</v>
      </c>
      <c r="K61" s="87">
        <v>0.26100000000000007</v>
      </c>
      <c r="L61" s="88">
        <v>8.691259999999998</v>
      </c>
      <c r="M61" s="89">
        <v>1.0925599999999998</v>
      </c>
      <c r="N61" s="90">
        <v>0.00604072</v>
      </c>
      <c r="O61" s="91">
        <v>0.22477799999999998</v>
      </c>
      <c r="P61" s="85">
        <v>1.6914680000000004</v>
      </c>
      <c r="Q61" s="3">
        <v>8.47962</v>
      </c>
      <c r="R61" s="91">
        <v>0.14454000000000003</v>
      </c>
      <c r="S61" s="91">
        <v>0.09521999999999997</v>
      </c>
      <c r="T61" s="58">
        <v>0.00052396</v>
      </c>
      <c r="U61" s="91">
        <v>0.41702</v>
      </c>
      <c r="V61" s="39">
        <v>10.44695043</v>
      </c>
      <c r="W61" s="92">
        <v>103.9</v>
      </c>
      <c r="X61" s="92">
        <v>104.3</v>
      </c>
      <c r="Y61" s="92">
        <v>103.5</v>
      </c>
      <c r="Z61" s="93">
        <v>103.68923014314828</v>
      </c>
    </row>
    <row r="62" spans="1:26" ht="14.25" customHeight="1">
      <c r="A62" s="123"/>
      <c r="B62" s="3" t="s">
        <v>27</v>
      </c>
      <c r="C62" s="3" t="s">
        <v>144</v>
      </c>
      <c r="E62" s="87">
        <v>7.817708333333332</v>
      </c>
      <c r="F62" s="88">
        <v>10.064</v>
      </c>
      <c r="G62" s="89">
        <v>0.05539666666666665</v>
      </c>
      <c r="H62" s="88">
        <v>5.912645833333333</v>
      </c>
      <c r="I62" s="88">
        <v>5.261854166666667</v>
      </c>
      <c r="J62" s="88">
        <v>5.858</v>
      </c>
      <c r="K62" s="87">
        <v>0.25823749999999995</v>
      </c>
      <c r="L62" s="88">
        <v>8.94525</v>
      </c>
      <c r="M62" s="89">
        <v>1.0867395833333333</v>
      </c>
      <c r="N62" s="90">
        <v>0.0060889583333333325</v>
      </c>
      <c r="O62" s="91">
        <v>0.22631874999999999</v>
      </c>
      <c r="P62" s="85">
        <v>1.7025979166666667</v>
      </c>
      <c r="Q62" s="3">
        <v>8.642645833333333</v>
      </c>
      <c r="R62" s="91">
        <v>0.14691666666666667</v>
      </c>
      <c r="S62" s="91">
        <v>0.09512499999999997</v>
      </c>
      <c r="T62" s="58">
        <v>0.0005195416666666667</v>
      </c>
      <c r="U62" s="91">
        <v>0.42983333333333335</v>
      </c>
      <c r="V62" s="39">
        <v>10.515757259999999</v>
      </c>
      <c r="W62" s="92">
        <v>104</v>
      </c>
      <c r="X62" s="92">
        <v>104.3</v>
      </c>
      <c r="Y62" s="92">
        <v>103.7</v>
      </c>
      <c r="Z62" s="93">
        <v>103.699930087766</v>
      </c>
    </row>
    <row r="63" spans="1:26" ht="14.25" customHeight="1">
      <c r="A63" s="123"/>
      <c r="B63" s="3" t="s">
        <v>28</v>
      </c>
      <c r="C63" s="3" t="s">
        <v>145</v>
      </c>
      <c r="E63" s="87">
        <v>7.826166666666667</v>
      </c>
      <c r="F63" s="88">
        <v>9.94325925925926</v>
      </c>
      <c r="G63" s="89">
        <v>0.054055</v>
      </c>
      <c r="H63" s="88">
        <v>5.806796296296297</v>
      </c>
      <c r="I63" s="88">
        <v>5.0752592592592585</v>
      </c>
      <c r="J63" s="88">
        <v>5.794870370370371</v>
      </c>
      <c r="K63" s="87">
        <v>0.25323703703703704</v>
      </c>
      <c r="L63" s="88">
        <v>8.910129629629628</v>
      </c>
      <c r="M63" s="89">
        <v>1.0771814814814815</v>
      </c>
      <c r="N63" s="90">
        <v>0.005916296296296298</v>
      </c>
      <c r="O63" s="91">
        <v>0.22379814814814813</v>
      </c>
      <c r="P63" s="85">
        <v>1.697612962962963</v>
      </c>
      <c r="Q63" s="3">
        <v>8.539962962962962</v>
      </c>
      <c r="R63" s="91">
        <v>0.143462962962963</v>
      </c>
      <c r="S63" s="91">
        <v>0.09435185185185187</v>
      </c>
      <c r="T63" s="58">
        <v>0.0005130333333333334</v>
      </c>
      <c r="U63" s="91">
        <v>0.41750000000000004</v>
      </c>
      <c r="V63" s="39">
        <v>10.431666700000001</v>
      </c>
      <c r="W63" s="92">
        <v>105.1</v>
      </c>
      <c r="X63" s="92">
        <v>105.6</v>
      </c>
      <c r="Y63" s="92">
        <v>104.6</v>
      </c>
      <c r="Z63" s="93">
        <v>104.55977020094296</v>
      </c>
    </row>
    <row r="64" spans="1:26" ht="14.25" customHeight="1">
      <c r="A64" s="123"/>
      <c r="B64" s="3" t="s">
        <v>29</v>
      </c>
      <c r="C64" s="3" t="s">
        <v>146</v>
      </c>
      <c r="E64" s="87">
        <v>7.828727272727274</v>
      </c>
      <c r="F64" s="88">
        <v>9.691613636363634</v>
      </c>
      <c r="G64" s="89">
        <v>0.05294909090909092</v>
      </c>
      <c r="H64" s="88">
        <v>5.78281818181818</v>
      </c>
      <c r="I64" s="88">
        <v>5.0262045454545445</v>
      </c>
      <c r="J64" s="88">
        <v>5.740204545454546</v>
      </c>
      <c r="K64" s="87">
        <v>0.25200454545454537</v>
      </c>
      <c r="L64" s="88">
        <v>8.709181818181817</v>
      </c>
      <c r="M64" s="89">
        <v>1.0718318181818183</v>
      </c>
      <c r="N64" s="90">
        <v>0.005865</v>
      </c>
      <c r="O64" s="91">
        <v>0.21837727272727275</v>
      </c>
      <c r="P64" s="85">
        <v>1.6711386363636365</v>
      </c>
      <c r="Q64" s="3">
        <v>8.356522727272727</v>
      </c>
      <c r="R64" s="91">
        <v>0.14236363636363644</v>
      </c>
      <c r="S64" s="91">
        <v>0.09409090909090909</v>
      </c>
      <c r="T64" s="58">
        <v>0.0005089454545454545</v>
      </c>
      <c r="U64" s="91">
        <v>0.41263636363636363</v>
      </c>
      <c r="V64" s="39">
        <v>10.326842450000001</v>
      </c>
      <c r="W64" s="92">
        <v>105.9</v>
      </c>
      <c r="X64" s="92">
        <v>106.4</v>
      </c>
      <c r="Y64" s="92">
        <v>105.4</v>
      </c>
      <c r="Z64" s="93">
        <v>105.53533241020668</v>
      </c>
    </row>
    <row r="65" spans="1:26" ht="14.25" customHeight="1">
      <c r="A65" s="123"/>
      <c r="B65" s="3" t="s">
        <v>30</v>
      </c>
      <c r="C65" s="3" t="s">
        <v>147</v>
      </c>
      <c r="E65" s="87">
        <v>7.826</v>
      </c>
      <c r="F65" s="88">
        <v>9.518729166666668</v>
      </c>
      <c r="G65" s="89">
        <v>0.05230708333333334</v>
      </c>
      <c r="H65" s="88">
        <v>5.707020833333334</v>
      </c>
      <c r="I65" s="88">
        <v>4.9656875000000005</v>
      </c>
      <c r="J65" s="88">
        <v>5.716</v>
      </c>
      <c r="K65" s="87">
        <v>0.24836666666666665</v>
      </c>
      <c r="L65" s="88">
        <v>8.658625000000002</v>
      </c>
      <c r="M65" s="89">
        <v>1.0693604166666666</v>
      </c>
      <c r="N65" s="90">
        <v>0.005790583333333332</v>
      </c>
      <c r="O65" s="91">
        <v>0.21461666666666668</v>
      </c>
      <c r="P65" s="85">
        <v>1.64823125</v>
      </c>
      <c r="Q65" s="3">
        <v>8.262937500000001</v>
      </c>
      <c r="R65" s="91">
        <v>0.14225000000000007</v>
      </c>
      <c r="S65" s="91">
        <v>0.093875</v>
      </c>
      <c r="T65" s="58">
        <v>0.00049621875</v>
      </c>
      <c r="U65" s="91">
        <v>0.41054166666666675</v>
      </c>
      <c r="V65" s="39">
        <v>10.26364248</v>
      </c>
      <c r="W65" s="92">
        <v>106.5</v>
      </c>
      <c r="X65" s="92">
        <v>107.1</v>
      </c>
      <c r="Y65" s="92">
        <v>105.8</v>
      </c>
      <c r="Z65" s="93">
        <v>107.11736516411707</v>
      </c>
    </row>
    <row r="66" spans="1:26" ht="14.25" customHeight="1">
      <c r="A66" s="123"/>
      <c r="B66" s="3" t="s">
        <v>31</v>
      </c>
      <c r="C66" s="3" t="s">
        <v>148</v>
      </c>
      <c r="E66" s="87">
        <v>7.80726923076923</v>
      </c>
      <c r="F66" s="88">
        <v>9.687961538461538</v>
      </c>
      <c r="G66" s="89">
        <v>0.05207711538461538</v>
      </c>
      <c r="H66" s="88">
        <v>5.690615384615385</v>
      </c>
      <c r="I66" s="88">
        <v>5.066519230769232</v>
      </c>
      <c r="J66" s="88">
        <v>5.787673076923078</v>
      </c>
      <c r="K66" s="87">
        <v>0.2504615384615384</v>
      </c>
      <c r="L66" s="88">
        <v>8.754519230769231</v>
      </c>
      <c r="M66" s="89">
        <v>1.079019230769231</v>
      </c>
      <c r="N66" s="90">
        <v>0.005967230769230768</v>
      </c>
      <c r="O66" s="91">
        <v>0.22053846153846154</v>
      </c>
      <c r="P66" s="85">
        <v>1.6639692307692304</v>
      </c>
      <c r="Q66" s="3">
        <v>8.436884615384617</v>
      </c>
      <c r="R66" s="91">
        <v>0.14411538461538462</v>
      </c>
      <c r="S66" s="91">
        <v>0.09357692307692307</v>
      </c>
      <c r="T66" s="58">
        <v>0.0005002153846153847</v>
      </c>
      <c r="U66" s="91">
        <v>0.4214230769230768</v>
      </c>
      <c r="V66" s="39">
        <v>10.3317838</v>
      </c>
      <c r="W66" s="92">
        <v>105.5</v>
      </c>
      <c r="X66" s="92">
        <v>106</v>
      </c>
      <c r="Y66" s="92">
        <v>104.9</v>
      </c>
      <c r="Z66" s="93">
        <v>106.29673502021902</v>
      </c>
    </row>
    <row r="67" spans="1:26" ht="14.25" customHeight="1">
      <c r="A67" s="123"/>
      <c r="B67" s="3" t="s">
        <v>20</v>
      </c>
      <c r="C67" s="17" t="s">
        <v>149</v>
      </c>
      <c r="E67" s="87">
        <v>7.810416666666665</v>
      </c>
      <c r="F67" s="88">
        <v>9.883020833333335</v>
      </c>
      <c r="G67" s="89">
        <v>0.054211041666666675</v>
      </c>
      <c r="H67" s="88">
        <v>5.8141875</v>
      </c>
      <c r="I67" s="88">
        <v>5.222062500000001</v>
      </c>
      <c r="J67" s="88">
        <v>5.862500000000001</v>
      </c>
      <c r="K67" s="87">
        <v>0.2559791666666667</v>
      </c>
      <c r="L67" s="88">
        <v>9.021624999999998</v>
      </c>
      <c r="M67" s="89">
        <v>1.09243125</v>
      </c>
      <c r="N67" s="90">
        <v>0.005987458333333333</v>
      </c>
      <c r="O67" s="91">
        <v>0.22358541666666673</v>
      </c>
      <c r="P67" s="85">
        <v>1.6761229166666665</v>
      </c>
      <c r="Q67" s="3">
        <v>8.516833333333336</v>
      </c>
      <c r="R67" s="91">
        <v>0.14483333333333334</v>
      </c>
      <c r="S67" s="91">
        <v>0.09349999999999999</v>
      </c>
      <c r="T67" s="58">
        <v>0.0005036666666666666</v>
      </c>
      <c r="U67" s="91">
        <v>0.4194375000000001</v>
      </c>
      <c r="V67" s="39">
        <v>10.417837099999998</v>
      </c>
      <c r="W67" s="92">
        <v>104.2</v>
      </c>
      <c r="X67" s="92">
        <v>104.7</v>
      </c>
      <c r="Y67" s="92">
        <v>103.7</v>
      </c>
      <c r="Z67" s="93">
        <v>104.98477164181222</v>
      </c>
    </row>
    <row r="68" spans="1:26" ht="23.25" customHeight="1">
      <c r="A68" s="123">
        <v>2024</v>
      </c>
      <c r="B68" s="3" t="s">
        <v>21</v>
      </c>
      <c r="C68" s="17" t="s">
        <v>170</v>
      </c>
      <c r="E68" s="87">
        <v>7.817692307692308</v>
      </c>
      <c r="F68" s="88">
        <v>9.931730769230771</v>
      </c>
      <c r="G68" s="89">
        <v>0.05349</v>
      </c>
      <c r="H68" s="88">
        <v>5.826653846153847</v>
      </c>
      <c r="I68" s="88">
        <v>5.195634615384615</v>
      </c>
      <c r="J68" s="88">
        <v>5.854</v>
      </c>
      <c r="K68" s="87">
        <v>0.2566538461538462</v>
      </c>
      <c r="L68" s="88">
        <v>9.109288461538462</v>
      </c>
      <c r="M68" s="89">
        <v>1.0886192307692306</v>
      </c>
      <c r="N68" s="90">
        <v>0.005897038461538461</v>
      </c>
      <c r="O68" s="91">
        <v>0.22270192307692305</v>
      </c>
      <c r="P68" s="85">
        <v>1.6683288461538457</v>
      </c>
      <c r="Q68" s="3">
        <v>8.529769230769231</v>
      </c>
      <c r="R68" s="91">
        <v>0.14384615384615385</v>
      </c>
      <c r="S68" s="91">
        <v>0.0939615384615385</v>
      </c>
      <c r="T68" s="58">
        <v>0.0005002269230769229</v>
      </c>
      <c r="U68" s="91">
        <v>0.4161538461538461</v>
      </c>
      <c r="V68" s="39">
        <v>10.425068459999999</v>
      </c>
      <c r="W68" s="92">
        <v>104.5</v>
      </c>
      <c r="X68" s="92">
        <v>105</v>
      </c>
      <c r="Y68" s="92">
        <v>104</v>
      </c>
      <c r="Z68" s="93">
        <v>105.40944903148895</v>
      </c>
    </row>
    <row r="69" spans="1:26" ht="14.25" customHeight="1">
      <c r="A69" s="123"/>
      <c r="B69" s="3" t="s">
        <v>22</v>
      </c>
      <c r="C69" s="3" t="s">
        <v>125</v>
      </c>
      <c r="E69" s="87">
        <v>7.8228636363636355</v>
      </c>
      <c r="F69" s="88">
        <v>9.880386363636363</v>
      </c>
      <c r="G69" s="89">
        <v>0.05231750000000001</v>
      </c>
      <c r="H69" s="88">
        <v>5.796909090909091</v>
      </c>
      <c r="I69" s="88">
        <v>5.1087727272727275</v>
      </c>
      <c r="J69" s="88">
        <v>5.819409090909091</v>
      </c>
      <c r="K69" s="87">
        <v>0.2550863636363636</v>
      </c>
      <c r="L69" s="88">
        <v>8.929590909090907</v>
      </c>
      <c r="M69" s="89">
        <v>1.0852159090909088</v>
      </c>
      <c r="N69" s="90">
        <v>0.005871636363636363</v>
      </c>
      <c r="O69" s="91">
        <v>0.21836136363636366</v>
      </c>
      <c r="P69" s="85">
        <v>1.6402931818181818</v>
      </c>
      <c r="Q69" s="3">
        <v>8.44525</v>
      </c>
      <c r="R69" s="91">
        <v>0.1435</v>
      </c>
      <c r="S69" s="91">
        <v>0.09436363636363637</v>
      </c>
      <c r="T69" s="58">
        <v>0.0004996181818181819</v>
      </c>
      <c r="U69" s="91">
        <v>0.4119545454545454</v>
      </c>
      <c r="V69" s="39">
        <v>10.37556667</v>
      </c>
      <c r="W69" s="92">
        <v>105</v>
      </c>
      <c r="X69" s="92">
        <v>105.6</v>
      </c>
      <c r="Y69" s="92">
        <v>104.4</v>
      </c>
      <c r="Z69" s="93">
        <v>106.1028954683577</v>
      </c>
    </row>
    <row r="70" spans="1:26" ht="14.25" customHeight="1">
      <c r="A70" s="123"/>
      <c r="B70" s="3" t="s">
        <v>23</v>
      </c>
      <c r="C70" s="3" t="s">
        <v>137</v>
      </c>
      <c r="E70" s="87">
        <v>7.823541666666668</v>
      </c>
      <c r="F70" s="88">
        <v>9.945541666666665</v>
      </c>
      <c r="G70" s="89">
        <v>0.05226187499999999</v>
      </c>
      <c r="H70" s="88">
        <v>5.7767291666666685</v>
      </c>
      <c r="I70" s="88">
        <v>5.129145833333333</v>
      </c>
      <c r="J70" s="88">
        <v>5.837916666666665</v>
      </c>
      <c r="K70" s="87">
        <v>0.25363333333333327</v>
      </c>
      <c r="L70" s="88">
        <v>8.820208333333335</v>
      </c>
      <c r="M70" s="89">
        <v>1.0839291666666664</v>
      </c>
      <c r="N70" s="90">
        <v>0.005876375</v>
      </c>
      <c r="O70" s="91">
        <v>0.21816875</v>
      </c>
      <c r="P70" s="85">
        <v>1.6584916666666667</v>
      </c>
      <c r="Q70" s="3">
        <v>8.509020833333334</v>
      </c>
      <c r="R70" s="91">
        <v>0.14425000000000002</v>
      </c>
      <c r="S70" s="91">
        <v>0.09425000000000001</v>
      </c>
      <c r="T70" s="58">
        <v>0.0004984125</v>
      </c>
      <c r="U70" s="91">
        <v>0.4145000000000001</v>
      </c>
      <c r="V70" s="39">
        <v>10.40106912</v>
      </c>
      <c r="W70" s="92">
        <v>105.1</v>
      </c>
      <c r="X70" s="92">
        <v>105.6</v>
      </c>
      <c r="Y70" s="92">
        <v>104.4</v>
      </c>
      <c r="Z70" s="93" t="s">
        <v>139</v>
      </c>
    </row>
    <row r="71" spans="1:26" ht="14.25" customHeight="1">
      <c r="A71" s="34"/>
      <c r="B71" s="34"/>
      <c r="C71" s="34"/>
      <c r="D71" s="9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95"/>
      <c r="Y71" s="95"/>
      <c r="Z71" s="95"/>
    </row>
    <row r="72" spans="1:16" ht="13.5" customHeight="1">
      <c r="A72" s="124">
        <v>1</v>
      </c>
      <c r="B72" s="17" t="s">
        <v>152</v>
      </c>
      <c r="C72" s="32"/>
      <c r="O72" s="124">
        <v>1</v>
      </c>
      <c r="P72" s="24" t="s">
        <v>167</v>
      </c>
    </row>
    <row r="73" spans="1:16" ht="13.5" customHeight="1">
      <c r="A73" s="17"/>
      <c r="B73" s="17" t="s">
        <v>153</v>
      </c>
      <c r="C73" s="32"/>
      <c r="P73" s="3" t="s">
        <v>159</v>
      </c>
    </row>
    <row r="74" spans="1:25" ht="13.5" customHeight="1">
      <c r="A74" s="125"/>
      <c r="B74" s="125" t="s">
        <v>168</v>
      </c>
      <c r="C74" s="32"/>
      <c r="O74" s="24"/>
      <c r="P74" s="24"/>
      <c r="Y74" s="39"/>
    </row>
    <row r="75" spans="1:16" ht="13.5" customHeight="1">
      <c r="A75" s="126"/>
      <c r="B75" s="126" t="s">
        <v>169</v>
      </c>
      <c r="C75" s="32"/>
      <c r="O75" s="24"/>
      <c r="P75" s="24"/>
    </row>
    <row r="76" spans="1:16" ht="13.5" customHeight="1">
      <c r="A76" s="40" t="s">
        <v>97</v>
      </c>
      <c r="B76" s="3" t="s">
        <v>156</v>
      </c>
      <c r="C76" s="32"/>
      <c r="O76" s="54" t="s">
        <v>97</v>
      </c>
      <c r="P76" s="68" t="s">
        <v>116</v>
      </c>
    </row>
    <row r="77" spans="2:25" ht="13.5" customHeight="1">
      <c r="B77" s="53" t="s">
        <v>157</v>
      </c>
      <c r="C77" s="32"/>
      <c r="E77" s="87"/>
      <c r="F77" s="88"/>
      <c r="G77" s="89"/>
      <c r="H77" s="88"/>
      <c r="I77" s="88"/>
      <c r="J77" s="88"/>
      <c r="K77" s="87"/>
      <c r="L77" s="88"/>
      <c r="M77" s="89"/>
      <c r="N77" s="90"/>
      <c r="O77" s="91"/>
      <c r="P77" s="85"/>
      <c r="Q77" s="85"/>
      <c r="R77" s="91"/>
      <c r="S77" s="91"/>
      <c r="T77" s="91"/>
      <c r="U77" s="91"/>
      <c r="V77" s="58"/>
      <c r="W77" s="92"/>
      <c r="X77" s="92"/>
      <c r="Y77" s="92"/>
    </row>
    <row r="78" spans="3:24" ht="13.5" customHeight="1">
      <c r="C78" s="59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1"/>
      <c r="S78" s="61"/>
      <c r="T78" s="61"/>
      <c r="U78" s="61"/>
      <c r="V78" s="62"/>
      <c r="W78" s="62"/>
      <c r="X78" s="62"/>
    </row>
    <row r="79" spans="3:25" ht="13.5" customHeight="1">
      <c r="C79" s="32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1"/>
      <c r="W79" s="62"/>
      <c r="X79" s="62"/>
      <c r="Y79" s="62"/>
    </row>
    <row r="80" spans="3:13" ht="13.5" customHeight="1">
      <c r="C80" s="32"/>
      <c r="I80" s="60"/>
      <c r="J80" s="60"/>
      <c r="K80" s="60"/>
      <c r="L80" s="60"/>
      <c r="M80" s="60"/>
    </row>
    <row r="81" spans="3:13" ht="13.5" customHeight="1">
      <c r="C81" s="32"/>
      <c r="I81" s="60"/>
      <c r="J81" s="60"/>
      <c r="K81" s="60"/>
      <c r="L81" s="60"/>
      <c r="M81" s="60"/>
    </row>
    <row r="82" spans="3:13" ht="13.5" customHeight="1">
      <c r="C82" s="32"/>
      <c r="I82" s="60"/>
      <c r="J82" s="60"/>
      <c r="K82" s="60"/>
      <c r="L82" s="60"/>
      <c r="M82" s="60"/>
    </row>
    <row r="83" spans="3:13" ht="13.5" customHeight="1">
      <c r="C83" s="32"/>
      <c r="I83" s="60"/>
      <c r="J83" s="60"/>
      <c r="K83" s="60"/>
      <c r="L83" s="60"/>
      <c r="M83" s="60"/>
    </row>
    <row r="84" spans="3:13" ht="13.5" customHeight="1">
      <c r="C84" s="32"/>
      <c r="I84" s="60"/>
      <c r="J84" s="60"/>
      <c r="K84" s="60"/>
      <c r="L84" s="60"/>
      <c r="M84" s="60"/>
    </row>
    <row r="85" spans="3:13" ht="13.5" customHeight="1">
      <c r="C85" s="32"/>
      <c r="I85" s="60"/>
      <c r="J85" s="60"/>
      <c r="K85" s="60"/>
      <c r="L85" s="60"/>
      <c r="M85" s="60"/>
    </row>
    <row r="86" spans="3:13" ht="13.5" customHeight="1">
      <c r="C86" s="32"/>
      <c r="I86" s="60"/>
      <c r="J86" s="60"/>
      <c r="K86" s="60"/>
      <c r="L86" s="60"/>
      <c r="M86" s="60"/>
    </row>
    <row r="87" spans="3:13" ht="13.5" customHeight="1">
      <c r="C87" s="32"/>
      <c r="I87" s="60"/>
      <c r="J87" s="60"/>
      <c r="K87" s="60"/>
      <c r="L87" s="60"/>
      <c r="M87" s="60"/>
    </row>
    <row r="88" spans="3:13" ht="13.5" customHeight="1">
      <c r="C88" s="32"/>
      <c r="I88" s="60"/>
      <c r="J88" s="60"/>
      <c r="K88" s="60"/>
      <c r="L88" s="60"/>
      <c r="M88" s="60"/>
    </row>
    <row r="89" spans="3:13" ht="13.5" customHeight="1">
      <c r="C89" s="32"/>
      <c r="I89" s="60"/>
      <c r="J89" s="60"/>
      <c r="K89" s="60"/>
      <c r="L89" s="60"/>
      <c r="M89" s="60"/>
    </row>
    <row r="90" spans="3:13" ht="13.5" customHeight="1">
      <c r="C90" s="32"/>
      <c r="I90" s="60"/>
      <c r="J90" s="60"/>
      <c r="K90" s="60"/>
      <c r="L90" s="60"/>
      <c r="M90" s="60"/>
    </row>
    <row r="91" ht="13.5" customHeight="1">
      <c r="C91" s="32"/>
    </row>
    <row r="92" ht="13.5" customHeight="1">
      <c r="C92" s="32"/>
    </row>
    <row r="93" ht="13.5" customHeight="1">
      <c r="C93" s="32"/>
    </row>
    <row r="94" ht="13.5" customHeight="1">
      <c r="C94" s="32"/>
    </row>
    <row r="95" ht="13.5" customHeight="1">
      <c r="C95" s="32"/>
    </row>
    <row r="96" ht="13.5" customHeight="1">
      <c r="C96" s="32"/>
    </row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</sheetData>
  <sheetProtection/>
  <mergeCells count="4">
    <mergeCell ref="W9:Y9"/>
    <mergeCell ref="W10:Y10"/>
    <mergeCell ref="W11:Y11"/>
    <mergeCell ref="W12:Y12"/>
  </mergeCells>
  <printOptions horizontalCentered="1"/>
  <pageMargins left="0.3937007874015748" right="0.3937007874015748" top="0" bottom="0" header="0.3937007874015748" footer="0.3937007874015748"/>
  <pageSetup horizontalDpi="1200" verticalDpi="1200" orientation="landscape" paperSize="9" scale="60" r:id="rId1"/>
  <headerFooter alignWithMargins="0">
    <oddFooter>&amp;L&amp;"Times New Roman"&amp;10©2024 Hong Kong Monetary Authority &amp;"PMingLiu"&amp;10香港金融管理局&amp;R&amp;"PMingLiu"&amp;10金融數據月報&amp;"Times New Roman"&amp;10 Monthly Statistical Bulletin 4/2024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A189"/>
  <sheetViews>
    <sheetView showGridLines="0" zoomScale="75" zoomScaleNormal="75" zoomScaleSheetLayoutView="80" zoomScalePageLayoutView="0" workbookViewId="0" topLeftCell="A1">
      <pane xSplit="4" ySplit="18" topLeftCell="M141" activePane="bottomRight" state="frozen"/>
      <selection pane="topLeft" activeCell="A59" sqref="A59"/>
      <selection pane="topRight" activeCell="A59" sqref="A59"/>
      <selection pane="bottomLeft" activeCell="A59" sqref="A59"/>
      <selection pane="bottomRight" activeCell="X161" sqref="X161"/>
    </sheetView>
  </sheetViews>
  <sheetFormatPr defaultColWidth="9.59765625" defaultRowHeight="15"/>
  <cols>
    <col min="1" max="1" width="4.69921875" style="3" customWidth="1"/>
    <col min="2" max="2" width="4.59765625" style="3" customWidth="1"/>
    <col min="3" max="3" width="6.09765625" style="3" customWidth="1"/>
    <col min="4" max="4" width="4.19921875" style="3" customWidth="1"/>
    <col min="5" max="5" width="6.69921875" style="3" customWidth="1"/>
    <col min="6" max="6" width="7.3984375" style="3" customWidth="1"/>
    <col min="7" max="7" width="7.8984375" style="3" bestFit="1" customWidth="1"/>
    <col min="8" max="8" width="8.5" style="3" bestFit="1" customWidth="1"/>
    <col min="9" max="9" width="8.8984375" style="3" bestFit="1" customWidth="1"/>
    <col min="10" max="10" width="8.5" style="3" bestFit="1" customWidth="1"/>
    <col min="11" max="11" width="8.09765625" style="3" customWidth="1"/>
    <col min="12" max="12" width="8.5" style="3" bestFit="1" customWidth="1"/>
    <col min="13" max="13" width="8.59765625" style="3" customWidth="1"/>
    <col min="14" max="14" width="7.8984375" style="3" customWidth="1"/>
    <col min="15" max="15" width="6.8984375" style="3" bestFit="1" customWidth="1"/>
    <col min="16" max="16" width="8.19921875" style="3" customWidth="1"/>
    <col min="17" max="17" width="6.8984375" style="3" bestFit="1" customWidth="1"/>
    <col min="18" max="18" width="9" style="3" bestFit="1" customWidth="1"/>
    <col min="19" max="19" width="8.5" style="3" bestFit="1" customWidth="1"/>
    <col min="20" max="20" width="10" style="3" bestFit="1" customWidth="1"/>
    <col min="21" max="21" width="9.3984375" style="3" customWidth="1"/>
    <col min="22" max="22" width="8.59765625" style="3" customWidth="1"/>
    <col min="23" max="23" width="9.59765625" style="3" customWidth="1"/>
    <col min="24" max="24" width="16.8984375" style="3" customWidth="1"/>
    <col min="25" max="16384" width="9.59765625" style="3" customWidth="1"/>
  </cols>
  <sheetData>
    <row r="1" spans="1:24" s="1" customFormat="1" ht="21.75">
      <c r="A1" s="56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5"/>
    </row>
    <row r="2" spans="1:24" s="22" customFormat="1" ht="22.5">
      <c r="A2" s="57" t="s">
        <v>98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21"/>
    </row>
    <row r="3" ht="8.25" customHeight="1"/>
    <row r="4" spans="1:24" ht="12.75">
      <c r="A4" s="2" t="s">
        <v>74</v>
      </c>
      <c r="M4" s="4"/>
      <c r="W4" s="4"/>
      <c r="X4" s="4" t="s">
        <v>0</v>
      </c>
    </row>
    <row r="5" spans="1:24" s="24" customFormat="1" ht="14.25">
      <c r="A5" s="23" t="s">
        <v>93</v>
      </c>
      <c r="D5" s="23"/>
      <c r="F5" s="26"/>
      <c r="G5" s="25"/>
      <c r="H5" s="26"/>
      <c r="K5" s="27"/>
      <c r="N5" s="28"/>
      <c r="O5" s="28"/>
      <c r="W5" s="28"/>
      <c r="X5" s="28" t="s">
        <v>91</v>
      </c>
    </row>
    <row r="6" spans="1:24" ht="2.25" customHeight="1">
      <c r="A6" s="5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</row>
    <row r="7" spans="1:13" ht="3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</row>
    <row r="8" spans="1:13" ht="0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24" ht="13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U9" s="128" t="s">
        <v>71</v>
      </c>
      <c r="V9" s="128"/>
      <c r="W9" s="128"/>
      <c r="X9" s="7" t="s">
        <v>92</v>
      </c>
    </row>
    <row r="10" spans="1:24" ht="18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U10" s="128" t="s">
        <v>72</v>
      </c>
      <c r="V10" s="128"/>
      <c r="W10" s="128"/>
      <c r="X10" s="7" t="s">
        <v>133</v>
      </c>
    </row>
    <row r="11" spans="1:24" ht="18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U11" s="129" t="s">
        <v>94</v>
      </c>
      <c r="V11" s="129"/>
      <c r="W11" s="129"/>
      <c r="X11" s="31" t="s">
        <v>134</v>
      </c>
    </row>
    <row r="12" spans="1:26" ht="13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U12" s="130" t="s">
        <v>128</v>
      </c>
      <c r="V12" s="130"/>
      <c r="W12" s="130"/>
      <c r="X12" s="96" t="s">
        <v>129</v>
      </c>
      <c r="Y12" s="96"/>
      <c r="Z12" s="96"/>
    </row>
    <row r="13" spans="1:131" s="5" customFormat="1" ht="13.5" customHeight="1">
      <c r="A13" s="3"/>
      <c r="B13" s="3"/>
      <c r="C13" s="3"/>
      <c r="D13" s="7"/>
      <c r="E13" s="15"/>
      <c r="F13" s="16"/>
      <c r="G13" s="16"/>
      <c r="H13" s="16"/>
      <c r="I13" s="16"/>
      <c r="J13" s="16"/>
      <c r="K13" s="8" t="s">
        <v>1</v>
      </c>
      <c r="L13" s="16"/>
      <c r="M13" s="16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</row>
    <row r="14" spans="1:131" s="5" customFormat="1" ht="13.5" customHeight="1">
      <c r="A14" s="2"/>
      <c r="B14" s="3"/>
      <c r="C14" s="3"/>
      <c r="D14" s="7"/>
      <c r="E14" s="8" t="s">
        <v>2</v>
      </c>
      <c r="F14" s="8"/>
      <c r="G14" s="8" t="s">
        <v>4</v>
      </c>
      <c r="H14" s="8" t="s">
        <v>5</v>
      </c>
      <c r="I14" s="8" t="s">
        <v>6</v>
      </c>
      <c r="J14" s="8" t="s">
        <v>7</v>
      </c>
      <c r="K14" s="8" t="s">
        <v>9</v>
      </c>
      <c r="L14" s="8" t="s">
        <v>10</v>
      </c>
      <c r="M14" s="8" t="s">
        <v>11</v>
      </c>
      <c r="N14" s="12" t="s">
        <v>45</v>
      </c>
      <c r="O14" s="12" t="s">
        <v>46</v>
      </c>
      <c r="P14" s="12" t="s">
        <v>47</v>
      </c>
      <c r="Q14" s="12"/>
      <c r="R14" s="12" t="s">
        <v>48</v>
      </c>
      <c r="S14" s="8" t="s">
        <v>130</v>
      </c>
      <c r="T14" s="8"/>
      <c r="U14" s="12" t="s">
        <v>49</v>
      </c>
      <c r="V14" s="12" t="s">
        <v>50</v>
      </c>
      <c r="W14" s="12" t="s">
        <v>51</v>
      </c>
      <c r="X14" s="12" t="s">
        <v>49</v>
      </c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</row>
    <row r="15" spans="1:131" s="5" customFormat="1" ht="13.5" customHeight="1">
      <c r="A15" s="2" t="s">
        <v>12</v>
      </c>
      <c r="B15" s="3"/>
      <c r="C15" s="3"/>
      <c r="D15" s="7"/>
      <c r="E15" s="8" t="s">
        <v>13</v>
      </c>
      <c r="F15" s="8" t="s">
        <v>14</v>
      </c>
      <c r="G15" s="8" t="s">
        <v>16</v>
      </c>
      <c r="H15" s="8" t="s">
        <v>13</v>
      </c>
      <c r="I15" s="8" t="s">
        <v>13</v>
      </c>
      <c r="J15" s="8" t="s">
        <v>13</v>
      </c>
      <c r="K15" s="8" t="s">
        <v>13</v>
      </c>
      <c r="L15" s="8" t="s">
        <v>18</v>
      </c>
      <c r="M15" s="8" t="s">
        <v>19</v>
      </c>
      <c r="N15" s="12" t="s">
        <v>52</v>
      </c>
      <c r="O15" s="12" t="s">
        <v>53</v>
      </c>
      <c r="P15" s="12" t="s">
        <v>54</v>
      </c>
      <c r="Q15" s="12" t="s">
        <v>55</v>
      </c>
      <c r="R15" s="12" t="s">
        <v>56</v>
      </c>
      <c r="S15" s="8" t="s">
        <v>131</v>
      </c>
      <c r="T15" s="12" t="s">
        <v>126</v>
      </c>
      <c r="U15" s="12" t="s">
        <v>58</v>
      </c>
      <c r="V15" s="12" t="s">
        <v>58</v>
      </c>
      <c r="W15" s="12" t="s">
        <v>58</v>
      </c>
      <c r="X15" s="12" t="s">
        <v>58</v>
      </c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</row>
    <row r="16" spans="1:25" s="24" customFormat="1" ht="13.5" customHeight="1">
      <c r="A16" s="30" t="s">
        <v>42</v>
      </c>
      <c r="C16" s="31"/>
      <c r="D16" s="31"/>
      <c r="E16" s="29" t="s">
        <v>33</v>
      </c>
      <c r="F16" s="29" t="s">
        <v>34</v>
      </c>
      <c r="G16" s="29" t="s">
        <v>35</v>
      </c>
      <c r="H16" s="29" t="s">
        <v>36</v>
      </c>
      <c r="I16" s="29" t="s">
        <v>37</v>
      </c>
      <c r="J16" s="28" t="s">
        <v>38</v>
      </c>
      <c r="K16" s="29" t="s">
        <v>39</v>
      </c>
      <c r="L16" s="29" t="s">
        <v>40</v>
      </c>
      <c r="M16" s="29" t="s">
        <v>41</v>
      </c>
      <c r="N16" s="33" t="s">
        <v>59</v>
      </c>
      <c r="O16" s="33" t="s">
        <v>112</v>
      </c>
      <c r="P16" s="33" t="s">
        <v>60</v>
      </c>
      <c r="Q16" s="33" t="s">
        <v>61</v>
      </c>
      <c r="R16" s="33" t="s">
        <v>62</v>
      </c>
      <c r="S16" s="97" t="s">
        <v>132</v>
      </c>
      <c r="T16" s="33" t="s">
        <v>127</v>
      </c>
      <c r="U16" s="28" t="s">
        <v>88</v>
      </c>
      <c r="V16" s="33" t="s">
        <v>64</v>
      </c>
      <c r="W16" s="33" t="s">
        <v>65</v>
      </c>
      <c r="X16" s="28" t="s">
        <v>88</v>
      </c>
      <c r="Y16" s="12"/>
    </row>
    <row r="17" spans="1:26" ht="13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24"/>
      <c r="O17" s="24"/>
      <c r="P17" s="31" t="s">
        <v>66</v>
      </c>
      <c r="Q17" s="31"/>
      <c r="R17" s="31" t="s">
        <v>67</v>
      </c>
      <c r="S17" s="31"/>
      <c r="T17" s="31" t="s">
        <v>68</v>
      </c>
      <c r="U17" s="28" t="s">
        <v>89</v>
      </c>
      <c r="V17" s="31" t="s">
        <v>69</v>
      </c>
      <c r="W17" s="31" t="s">
        <v>70</v>
      </c>
      <c r="X17" s="31"/>
      <c r="Y17" s="31"/>
      <c r="Z17" s="7"/>
    </row>
    <row r="18" spans="1:26" ht="8.2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  <c r="O18" s="35"/>
      <c r="P18" s="36"/>
      <c r="Q18" s="36"/>
      <c r="R18" s="36"/>
      <c r="S18" s="36"/>
      <c r="T18" s="34"/>
      <c r="U18" s="36"/>
      <c r="V18" s="36"/>
      <c r="W18" s="36"/>
      <c r="X18" s="36"/>
      <c r="Y18" s="31"/>
      <c r="Z18" s="7"/>
    </row>
    <row r="19" spans="18:19" ht="9" customHeight="1">
      <c r="R19" s="37"/>
      <c r="S19" s="37"/>
    </row>
    <row r="20" spans="1:24" ht="21" customHeight="1">
      <c r="A20" s="104">
        <v>2010</v>
      </c>
      <c r="B20" s="3" t="s">
        <v>21</v>
      </c>
      <c r="C20" s="3" t="s">
        <v>99</v>
      </c>
      <c r="E20" s="87">
        <v>7.76246</v>
      </c>
      <c r="F20" s="88">
        <v>12.5477</v>
      </c>
      <c r="G20" s="89">
        <v>0.08503400000000001</v>
      </c>
      <c r="H20" s="88">
        <v>7.44076</v>
      </c>
      <c r="I20" s="88">
        <v>7.08096</v>
      </c>
      <c r="J20" s="88">
        <v>5.55636</v>
      </c>
      <c r="K20" s="87">
        <v>0.25228</v>
      </c>
      <c r="L20" s="88">
        <v>7.50448</v>
      </c>
      <c r="M20" s="89">
        <v>1.139638</v>
      </c>
      <c r="N20" s="90">
        <v>0.00681384</v>
      </c>
      <c r="O20" s="91">
        <v>0.23483</v>
      </c>
      <c r="P20" s="85">
        <v>2.297306</v>
      </c>
      <c r="Q20" s="85">
        <v>11.07944</v>
      </c>
      <c r="R20" s="91">
        <v>0.17454</v>
      </c>
      <c r="S20" s="91">
        <v>0.16882</v>
      </c>
      <c r="T20" s="58">
        <v>12.147219519999998</v>
      </c>
      <c r="U20" s="92">
        <v>100</v>
      </c>
      <c r="V20" s="92">
        <v>100</v>
      </c>
      <c r="W20" s="92">
        <v>100</v>
      </c>
      <c r="X20" s="93">
        <v>100</v>
      </c>
    </row>
    <row r="21" spans="1:24" ht="13.5" customHeight="1">
      <c r="A21" s="17"/>
      <c r="B21" s="3" t="s">
        <v>22</v>
      </c>
      <c r="C21" s="3" t="s">
        <v>125</v>
      </c>
      <c r="E21" s="87">
        <v>7.7674047619</v>
      </c>
      <c r="F21" s="88">
        <v>12.132595238</v>
      </c>
      <c r="G21" s="89">
        <v>0.0860778571428</v>
      </c>
      <c r="H21" s="88">
        <v>7.3518809523</v>
      </c>
      <c r="I21" s="88">
        <v>6.8857142857</v>
      </c>
      <c r="J21" s="88">
        <v>5.5</v>
      </c>
      <c r="K21" s="87">
        <v>0.2509523809</v>
      </c>
      <c r="L21" s="88">
        <v>7.2487380952</v>
      </c>
      <c r="M21" s="89">
        <v>1.140345238</v>
      </c>
      <c r="N21" s="90">
        <v>0.006714619047</v>
      </c>
      <c r="O21" s="91">
        <v>0.234195238</v>
      </c>
      <c r="P21" s="85">
        <v>2.2746285714</v>
      </c>
      <c r="Q21" s="85">
        <v>10.6356190476</v>
      </c>
      <c r="R21" s="91">
        <v>0.1732142857</v>
      </c>
      <c r="S21" s="91">
        <v>0.1678809523</v>
      </c>
      <c r="T21" s="58">
        <v>11.94665571</v>
      </c>
      <c r="U21" s="92">
        <v>100.5</v>
      </c>
      <c r="V21" s="92">
        <v>100.4</v>
      </c>
      <c r="W21" s="92">
        <v>100.5</v>
      </c>
      <c r="X21" s="93">
        <v>100.76748794970356</v>
      </c>
    </row>
    <row r="22" spans="1:24" ht="13.5" customHeight="1">
      <c r="A22" s="17"/>
      <c r="B22" s="3" t="s">
        <v>23</v>
      </c>
      <c r="C22" s="3" t="s">
        <v>101</v>
      </c>
      <c r="E22" s="87">
        <v>7.7616851851</v>
      </c>
      <c r="F22" s="88">
        <v>11.6737407407</v>
      </c>
      <c r="G22" s="89">
        <v>0.0856616666666</v>
      </c>
      <c r="H22" s="88">
        <v>7.5773888888</v>
      </c>
      <c r="I22" s="88">
        <v>7.0742407407</v>
      </c>
      <c r="J22" s="88">
        <v>5.544537037</v>
      </c>
      <c r="K22" s="87">
        <v>0.2524074074</v>
      </c>
      <c r="L22" s="88">
        <v>7.2742407407</v>
      </c>
      <c r="M22" s="89">
        <v>1.1396481481</v>
      </c>
      <c r="N22" s="90">
        <v>0.006829518517999999</v>
      </c>
      <c r="O22" s="91">
        <v>0.2385351851</v>
      </c>
      <c r="P22" s="85">
        <v>2.3355314814</v>
      </c>
      <c r="Q22" s="85">
        <v>10.5367222222</v>
      </c>
      <c r="R22" s="91">
        <v>0.1736111111</v>
      </c>
      <c r="S22" s="91">
        <v>0.1705555555</v>
      </c>
      <c r="T22" s="58">
        <v>11.85622214</v>
      </c>
      <c r="U22" s="92">
        <v>100.4</v>
      </c>
      <c r="V22" s="92">
        <v>100.3</v>
      </c>
      <c r="W22" s="92">
        <v>100.5</v>
      </c>
      <c r="X22" s="93">
        <v>100.40177550745078</v>
      </c>
    </row>
    <row r="23" spans="1:24" ht="13.5" customHeight="1">
      <c r="A23" s="17"/>
      <c r="B23" s="3" t="s">
        <v>24</v>
      </c>
      <c r="C23" s="3" t="s">
        <v>102</v>
      </c>
      <c r="E23" s="87">
        <v>7.7624545454</v>
      </c>
      <c r="F23" s="88">
        <v>11.91025</v>
      </c>
      <c r="G23" s="89">
        <v>0.0831979545454</v>
      </c>
      <c r="H23" s="88">
        <v>7.7300227272</v>
      </c>
      <c r="I23" s="88">
        <v>7.194590909</v>
      </c>
      <c r="J23" s="88">
        <v>5.6256136363</v>
      </c>
      <c r="K23" s="87">
        <v>0.2548636363</v>
      </c>
      <c r="L23" s="88">
        <v>7.2678863636</v>
      </c>
      <c r="M23" s="89">
        <v>1.1396613636</v>
      </c>
      <c r="N23" s="90">
        <v>0.006967636363000001</v>
      </c>
      <c r="O23" s="91">
        <v>0.2403795454</v>
      </c>
      <c r="P23" s="85">
        <v>2.4232772727</v>
      </c>
      <c r="Q23" s="85">
        <v>10.4226818181</v>
      </c>
      <c r="R23" s="91">
        <v>0.1756818181</v>
      </c>
      <c r="S23" s="91">
        <v>0.17475</v>
      </c>
      <c r="T23" s="58">
        <v>11.776351159999999</v>
      </c>
      <c r="U23" s="92">
        <v>100.3</v>
      </c>
      <c r="V23" s="92">
        <v>100.1</v>
      </c>
      <c r="W23" s="92">
        <v>100.5</v>
      </c>
      <c r="X23" s="93">
        <v>100.32133813211045</v>
      </c>
    </row>
    <row r="24" spans="1:24" ht="13.5" customHeight="1">
      <c r="A24" s="17"/>
      <c r="B24" s="3" t="s">
        <v>25</v>
      </c>
      <c r="C24" s="3" t="s">
        <v>117</v>
      </c>
      <c r="E24" s="87">
        <v>7.78675</v>
      </c>
      <c r="F24" s="88">
        <v>11.4221041666</v>
      </c>
      <c r="G24" s="89">
        <v>0.08455625</v>
      </c>
      <c r="H24" s="88">
        <v>7.4895625</v>
      </c>
      <c r="I24" s="88">
        <v>6.7964791666</v>
      </c>
      <c r="J24" s="88">
        <v>5.5860625</v>
      </c>
      <c r="K24" s="87">
        <v>0.2529166666</v>
      </c>
      <c r="L24" s="88">
        <v>6.8950833333</v>
      </c>
      <c r="M24" s="89">
        <v>1.1421</v>
      </c>
      <c r="N24" s="90">
        <v>0.006685041666</v>
      </c>
      <c r="O24" s="91">
        <v>0.2403875</v>
      </c>
      <c r="P24" s="85">
        <v>2.3933458333</v>
      </c>
      <c r="Q24" s="85">
        <v>9.7887291666</v>
      </c>
      <c r="R24" s="91">
        <v>0.1760416666</v>
      </c>
      <c r="S24" s="91">
        <v>0.1703125</v>
      </c>
      <c r="T24" s="58">
        <v>11.52374769</v>
      </c>
      <c r="U24" s="92">
        <v>101</v>
      </c>
      <c r="V24" s="92">
        <v>100.8</v>
      </c>
      <c r="W24" s="92">
        <v>101.3</v>
      </c>
      <c r="X24" s="93">
        <v>100.86285875153627</v>
      </c>
    </row>
    <row r="25" spans="1:24" ht="13.5" customHeight="1">
      <c r="A25" s="17"/>
      <c r="B25" s="3" t="s">
        <v>26</v>
      </c>
      <c r="C25" s="3" t="s">
        <v>118</v>
      </c>
      <c r="E25" s="87">
        <v>7.7883</v>
      </c>
      <c r="F25" s="88">
        <v>11.48202</v>
      </c>
      <c r="G25" s="89">
        <v>0.08571939999999999</v>
      </c>
      <c r="H25" s="88">
        <v>7.49926</v>
      </c>
      <c r="I25" s="88">
        <v>6.6401</v>
      </c>
      <c r="J25" s="88">
        <v>5.56902</v>
      </c>
      <c r="K25" s="87">
        <v>0.25112</v>
      </c>
      <c r="L25" s="88">
        <v>6.90406</v>
      </c>
      <c r="M25" s="89">
        <v>1.143942</v>
      </c>
      <c r="N25" s="90">
        <v>0.006413759999999999</v>
      </c>
      <c r="O25" s="91">
        <v>0.239914</v>
      </c>
      <c r="P25" s="85">
        <v>2.385544</v>
      </c>
      <c r="Q25" s="85">
        <v>9.51008</v>
      </c>
      <c r="R25" s="91">
        <v>0.17218</v>
      </c>
      <c r="S25" s="91">
        <v>0.16758</v>
      </c>
      <c r="T25" s="58">
        <v>11.43519828</v>
      </c>
      <c r="U25" s="92">
        <v>101.3</v>
      </c>
      <c r="V25" s="92">
        <v>101.1</v>
      </c>
      <c r="W25" s="92">
        <v>101.6</v>
      </c>
      <c r="X25" s="93">
        <v>101.2754738220645</v>
      </c>
    </row>
    <row r="26" spans="1:24" ht="13.5" customHeight="1">
      <c r="A26" s="17"/>
      <c r="B26" s="3" t="s">
        <v>27</v>
      </c>
      <c r="C26" s="3" t="s">
        <v>105</v>
      </c>
      <c r="E26" s="87">
        <v>7.776576923</v>
      </c>
      <c r="F26" s="88">
        <v>11.8971346153</v>
      </c>
      <c r="G26" s="89">
        <v>0.08881980769230001</v>
      </c>
      <c r="H26" s="88">
        <v>7.45875</v>
      </c>
      <c r="I26" s="88">
        <v>6.8174423076</v>
      </c>
      <c r="J26" s="88">
        <v>5.6489423076</v>
      </c>
      <c r="K26" s="87">
        <v>0.2508076923</v>
      </c>
      <c r="L26" s="88">
        <v>7.380826923</v>
      </c>
      <c r="M26" s="89">
        <v>1.1495865384</v>
      </c>
      <c r="N26" s="90">
        <v>0.006462788461</v>
      </c>
      <c r="O26" s="91">
        <v>0.2401692307</v>
      </c>
      <c r="P26" s="85">
        <v>2.4271461538</v>
      </c>
      <c r="Q26" s="85">
        <v>9.9489230769</v>
      </c>
      <c r="R26" s="91">
        <v>0.1720384615</v>
      </c>
      <c r="S26" s="91">
        <v>0.1664615384</v>
      </c>
      <c r="T26" s="58">
        <v>11.69808563</v>
      </c>
      <c r="U26" s="92">
        <v>100.2</v>
      </c>
      <c r="V26" s="92">
        <v>99.9</v>
      </c>
      <c r="W26" s="92">
        <v>100.5</v>
      </c>
      <c r="X26" s="93">
        <v>97.39401876803959</v>
      </c>
    </row>
    <row r="27" spans="1:24" ht="13.5" customHeight="1">
      <c r="A27" s="17"/>
      <c r="B27" s="3" t="s">
        <v>28</v>
      </c>
      <c r="C27" s="3" t="s">
        <v>121</v>
      </c>
      <c r="E27" s="87">
        <v>7.7708076923</v>
      </c>
      <c r="F27" s="88">
        <v>12.1696730769</v>
      </c>
      <c r="G27" s="89">
        <v>0.09090999999999999</v>
      </c>
      <c r="H27" s="88">
        <v>7.4802115384</v>
      </c>
      <c r="I27" s="88">
        <v>6.9980384615</v>
      </c>
      <c r="J27" s="88">
        <v>5.7338653846</v>
      </c>
      <c r="K27" s="87">
        <v>0.2515</v>
      </c>
      <c r="L27" s="88">
        <v>7.4727884615</v>
      </c>
      <c r="M27" s="89">
        <v>1.1472230769</v>
      </c>
      <c r="N27" s="90">
        <v>0.006585153846</v>
      </c>
      <c r="O27" s="91">
        <v>0.2445461538</v>
      </c>
      <c r="P27" s="85">
        <v>2.4649538461</v>
      </c>
      <c r="Q27" s="85">
        <v>10.0304230769</v>
      </c>
      <c r="R27" s="91">
        <v>0.1774615384</v>
      </c>
      <c r="S27" s="91">
        <v>0.1672115384</v>
      </c>
      <c r="T27" s="58">
        <v>11.79497922</v>
      </c>
      <c r="U27" s="92">
        <v>99.8</v>
      </c>
      <c r="V27" s="92">
        <v>99.4</v>
      </c>
      <c r="W27" s="92">
        <v>100.2</v>
      </c>
      <c r="X27" s="93">
        <v>96.76232976431305</v>
      </c>
    </row>
    <row r="28" spans="1:24" ht="13.5" customHeight="1">
      <c r="A28" s="17"/>
      <c r="B28" s="3" t="s">
        <v>29</v>
      </c>
      <c r="C28" s="3" t="s">
        <v>122</v>
      </c>
      <c r="E28" s="87">
        <v>7.76622</v>
      </c>
      <c r="F28" s="88">
        <v>12.08812</v>
      </c>
      <c r="G28" s="89">
        <v>0.0920294</v>
      </c>
      <c r="H28" s="88">
        <v>7.50586</v>
      </c>
      <c r="I28" s="88">
        <v>7.26242</v>
      </c>
      <c r="J28" s="88">
        <v>5.81458</v>
      </c>
      <c r="K28" s="87">
        <v>0.25268</v>
      </c>
      <c r="L28" s="88">
        <v>7.7395</v>
      </c>
      <c r="M28" s="89">
        <v>1.154018</v>
      </c>
      <c r="N28" s="90">
        <v>0.0066798000000000005</v>
      </c>
      <c r="O28" s="91">
        <v>0.251596</v>
      </c>
      <c r="P28" s="85">
        <v>2.499928</v>
      </c>
      <c r="Q28" s="85">
        <v>10.12652</v>
      </c>
      <c r="R28" s="91">
        <v>0.17726</v>
      </c>
      <c r="S28" s="91">
        <v>0.16896</v>
      </c>
      <c r="T28" s="58">
        <v>11.858914980000002</v>
      </c>
      <c r="U28" s="92">
        <v>99</v>
      </c>
      <c r="V28" s="92">
        <v>98.5</v>
      </c>
      <c r="W28" s="92">
        <v>99.5</v>
      </c>
      <c r="X28" s="93">
        <v>96.19053201988545</v>
      </c>
    </row>
    <row r="29" spans="1:24" ht="13.5" customHeight="1">
      <c r="A29" s="17"/>
      <c r="B29" s="3" t="s">
        <v>30</v>
      </c>
      <c r="C29" s="3" t="s">
        <v>123</v>
      </c>
      <c r="E29" s="87">
        <v>7.7589583333</v>
      </c>
      <c r="F29" s="88">
        <v>12.2912083333</v>
      </c>
      <c r="G29" s="89">
        <v>0.0949139583333</v>
      </c>
      <c r="H29" s="88">
        <v>7.6214166666</v>
      </c>
      <c r="I29" s="88">
        <v>7.6111666666</v>
      </c>
      <c r="J29" s="88">
        <v>5.9540208333</v>
      </c>
      <c r="K29" s="87">
        <v>0.2596666666</v>
      </c>
      <c r="L29" s="88">
        <v>8.005375</v>
      </c>
      <c r="M29" s="89">
        <v>1.166375</v>
      </c>
      <c r="N29" s="90">
        <v>0.0069136666660000005</v>
      </c>
      <c r="O29" s="91">
        <v>0.2588375</v>
      </c>
      <c r="P29" s="85">
        <v>2.5010145833</v>
      </c>
      <c r="Q29" s="85">
        <v>10.7850208333</v>
      </c>
      <c r="R29" s="91">
        <v>0.1755</v>
      </c>
      <c r="S29" s="91">
        <v>0.1749375</v>
      </c>
      <c r="T29" s="58">
        <v>12.18124205</v>
      </c>
      <c r="U29" s="92">
        <v>97.2</v>
      </c>
      <c r="V29" s="92">
        <v>96.6</v>
      </c>
      <c r="W29" s="92">
        <v>97.8</v>
      </c>
      <c r="X29" s="93">
        <v>96.65810620403505</v>
      </c>
    </row>
    <row r="30" spans="1:24" ht="13.5" customHeight="1">
      <c r="A30" s="17"/>
      <c r="B30" s="3" t="s">
        <v>31</v>
      </c>
      <c r="C30" s="3" t="s">
        <v>124</v>
      </c>
      <c r="E30" s="87">
        <v>7.7551538461</v>
      </c>
      <c r="F30" s="88">
        <v>12.3836730769</v>
      </c>
      <c r="G30" s="89">
        <v>0.0940228846153</v>
      </c>
      <c r="H30" s="88">
        <v>7.6626923076</v>
      </c>
      <c r="I30" s="88">
        <v>7.6735</v>
      </c>
      <c r="J30" s="88">
        <v>5.974076923</v>
      </c>
      <c r="K30" s="87">
        <v>0.2646923076</v>
      </c>
      <c r="L30" s="88">
        <v>7.882</v>
      </c>
      <c r="M30" s="89">
        <v>1.1679826923</v>
      </c>
      <c r="N30" s="90">
        <v>0.006877942307</v>
      </c>
      <c r="O30" s="91">
        <v>0.2593288461</v>
      </c>
      <c r="P30" s="85">
        <v>2.4900115384</v>
      </c>
      <c r="Q30" s="85">
        <v>10.6095192307</v>
      </c>
      <c r="R30" s="91">
        <v>0.1743461538</v>
      </c>
      <c r="S30" s="91">
        <v>0.1729230769</v>
      </c>
      <c r="T30" s="58">
        <v>12.113387549999999</v>
      </c>
      <c r="U30" s="92">
        <v>97.2</v>
      </c>
      <c r="V30" s="92">
        <v>96.7</v>
      </c>
      <c r="W30" s="92">
        <v>97.9</v>
      </c>
      <c r="X30" s="93">
        <v>96.35706912162759</v>
      </c>
    </row>
    <row r="31" spans="1:24" ht="13.5" customHeight="1">
      <c r="A31" s="17"/>
      <c r="B31" s="3" t="s">
        <v>20</v>
      </c>
      <c r="C31" s="3" t="s">
        <v>110</v>
      </c>
      <c r="E31" s="87">
        <v>7.77406</v>
      </c>
      <c r="F31" s="88">
        <v>12.14804</v>
      </c>
      <c r="G31" s="89">
        <v>0.093318</v>
      </c>
      <c r="H31" s="88">
        <v>7.71058</v>
      </c>
      <c r="I31" s="88">
        <v>7.714</v>
      </c>
      <c r="J31" s="88">
        <v>5.94846</v>
      </c>
      <c r="K31" s="87">
        <v>0.26884</v>
      </c>
      <c r="L31" s="88">
        <v>8.01652</v>
      </c>
      <c r="M31" s="89">
        <v>1.171278</v>
      </c>
      <c r="N31" s="90">
        <v>0.00679372</v>
      </c>
      <c r="O31" s="91">
        <v>0.25838</v>
      </c>
      <c r="P31" s="85">
        <v>2.484952</v>
      </c>
      <c r="Q31" s="85">
        <v>10.29024</v>
      </c>
      <c r="R31" s="91">
        <v>0.17714</v>
      </c>
      <c r="S31" s="91">
        <v>0.1723</v>
      </c>
      <c r="T31" s="58">
        <v>11.93790988</v>
      </c>
      <c r="U31" s="92">
        <v>97.3</v>
      </c>
      <c r="V31" s="92">
        <v>96.8</v>
      </c>
      <c r="W31" s="92">
        <v>98</v>
      </c>
      <c r="X31" s="93">
        <v>96.7016067959831</v>
      </c>
    </row>
    <row r="32" spans="1:24" ht="21" customHeight="1">
      <c r="A32" s="104">
        <v>2011</v>
      </c>
      <c r="B32" s="3" t="s">
        <v>21</v>
      </c>
      <c r="C32" s="3" t="s">
        <v>99</v>
      </c>
      <c r="E32" s="87">
        <v>7.7807</v>
      </c>
      <c r="F32" s="88">
        <v>12.27054</v>
      </c>
      <c r="G32" s="89">
        <v>0.0942198</v>
      </c>
      <c r="H32" s="88">
        <v>7.83042</v>
      </c>
      <c r="I32" s="88">
        <v>7.74606</v>
      </c>
      <c r="J32" s="88">
        <v>6.04446</v>
      </c>
      <c r="K32" s="87">
        <v>0.2762</v>
      </c>
      <c r="L32" s="88">
        <v>8.13436</v>
      </c>
      <c r="M32" s="89">
        <v>1.181348</v>
      </c>
      <c r="N32" s="90">
        <v>0.00695384</v>
      </c>
      <c r="O32" s="91">
        <v>0.254974</v>
      </c>
      <c r="P32" s="85">
        <v>2.542142</v>
      </c>
      <c r="Q32" s="85">
        <v>10.39514</v>
      </c>
      <c r="R32" s="91">
        <v>0.1749</v>
      </c>
      <c r="S32" s="91">
        <v>0.17154</v>
      </c>
      <c r="T32" s="58">
        <v>12.03471708</v>
      </c>
      <c r="U32" s="92">
        <v>96.5</v>
      </c>
      <c r="V32" s="92">
        <v>95.8</v>
      </c>
      <c r="W32" s="92">
        <v>97.2</v>
      </c>
      <c r="X32" s="93">
        <v>95.95584123729857</v>
      </c>
    </row>
    <row r="33" spans="1:24" ht="12.75" customHeight="1">
      <c r="A33" s="17"/>
      <c r="B33" s="3" t="s">
        <v>22</v>
      </c>
      <c r="C33" s="3" t="s">
        <v>125</v>
      </c>
      <c r="E33" s="87">
        <v>7.7893333333</v>
      </c>
      <c r="F33" s="88">
        <v>12.5614047619</v>
      </c>
      <c r="G33" s="89">
        <v>0.09420452380950001</v>
      </c>
      <c r="H33" s="88">
        <v>7.8878809523</v>
      </c>
      <c r="I33" s="88">
        <v>7.8522142857</v>
      </c>
      <c r="J33" s="88">
        <v>6.1001666666</v>
      </c>
      <c r="K33" s="87">
        <v>0.2752857142</v>
      </c>
      <c r="L33" s="88">
        <v>8.1991904761</v>
      </c>
      <c r="M33" s="89">
        <v>1.1858666666</v>
      </c>
      <c r="N33" s="90">
        <v>0.00696047619</v>
      </c>
      <c r="O33" s="91">
        <v>0.2540761904</v>
      </c>
      <c r="P33" s="85">
        <v>2.5566619047</v>
      </c>
      <c r="Q33" s="85">
        <v>10.635547619</v>
      </c>
      <c r="R33" s="91">
        <v>0.1739761904</v>
      </c>
      <c r="S33" s="91">
        <v>0.1716666666</v>
      </c>
      <c r="T33" s="58">
        <v>12.173350209999999</v>
      </c>
      <c r="U33" s="92">
        <v>96</v>
      </c>
      <c r="V33" s="92">
        <v>95.4</v>
      </c>
      <c r="W33" s="92">
        <v>96.7</v>
      </c>
      <c r="X33" s="93">
        <v>96.02240302583763</v>
      </c>
    </row>
    <row r="34" spans="1:24" ht="13.5" customHeight="1">
      <c r="A34" s="17"/>
      <c r="B34" s="3" t="s">
        <v>23</v>
      </c>
      <c r="C34" s="3" t="s">
        <v>101</v>
      </c>
      <c r="E34" s="87">
        <v>7.792037037</v>
      </c>
      <c r="F34" s="88">
        <v>12.5935185185</v>
      </c>
      <c r="G34" s="89">
        <v>0.0953303703703</v>
      </c>
      <c r="H34" s="88">
        <v>7.9782222222</v>
      </c>
      <c r="I34" s="88">
        <v>7.8776851851</v>
      </c>
      <c r="J34" s="88">
        <v>6.145037037</v>
      </c>
      <c r="K34" s="87">
        <v>0.2734074074</v>
      </c>
      <c r="L34" s="88">
        <v>8.472074074</v>
      </c>
      <c r="M34" s="89">
        <v>1.1892425925</v>
      </c>
      <c r="N34" s="90">
        <v>0.006957851851</v>
      </c>
      <c r="O34" s="91">
        <v>0.2565166666</v>
      </c>
      <c r="P34" s="85">
        <v>2.567087037</v>
      </c>
      <c r="Q34" s="85">
        <v>10.9138148148</v>
      </c>
      <c r="R34" s="91">
        <v>0.1739814814</v>
      </c>
      <c r="S34" s="91">
        <v>0.1734629629</v>
      </c>
      <c r="T34" s="58">
        <v>12.31237296</v>
      </c>
      <c r="U34" s="92">
        <v>95.5</v>
      </c>
      <c r="V34" s="92">
        <v>94.9</v>
      </c>
      <c r="W34" s="92">
        <v>96.2</v>
      </c>
      <c r="X34" s="93">
        <v>95.6651667600682</v>
      </c>
    </row>
    <row r="35" spans="1:24" ht="13.5" customHeight="1">
      <c r="A35" s="17"/>
      <c r="B35" s="3" t="s">
        <v>24</v>
      </c>
      <c r="C35" s="3" t="s">
        <v>102</v>
      </c>
      <c r="E35" s="87">
        <v>7.7728181818</v>
      </c>
      <c r="F35" s="88">
        <v>12.7221590909</v>
      </c>
      <c r="G35" s="89">
        <v>0.0933131818181</v>
      </c>
      <c r="H35" s="88">
        <v>8.1194318181</v>
      </c>
      <c r="I35" s="88">
        <v>8.22775</v>
      </c>
      <c r="J35" s="88">
        <v>6.2330454545</v>
      </c>
      <c r="K35" s="87">
        <v>0.2759090909</v>
      </c>
      <c r="L35" s="88">
        <v>8.6634090909</v>
      </c>
      <c r="M35" s="89">
        <v>1.193490909</v>
      </c>
      <c r="N35" s="90">
        <v>0.007171727272</v>
      </c>
      <c r="O35" s="91">
        <v>0.258425</v>
      </c>
      <c r="P35" s="85">
        <v>2.5815568181</v>
      </c>
      <c r="Q35" s="85">
        <v>11.2438863636</v>
      </c>
      <c r="R35" s="91">
        <v>0.1775</v>
      </c>
      <c r="S35" s="91">
        <v>0.1754318181</v>
      </c>
      <c r="T35" s="58">
        <v>12.42584007</v>
      </c>
      <c r="U35" s="92">
        <v>94.9</v>
      </c>
      <c r="V35" s="92">
        <v>94.3</v>
      </c>
      <c r="W35" s="92">
        <v>95.6</v>
      </c>
      <c r="X35" s="93">
        <v>95.15522448778184</v>
      </c>
    </row>
    <row r="36" spans="1:24" ht="13.5" customHeight="1">
      <c r="A36" s="17"/>
      <c r="B36" s="3" t="s">
        <v>25</v>
      </c>
      <c r="C36" s="3" t="s">
        <v>117</v>
      </c>
      <c r="E36" s="87">
        <v>7.7739166666</v>
      </c>
      <c r="F36" s="88">
        <v>12.6941875</v>
      </c>
      <c r="G36" s="89">
        <v>0.0958016666666</v>
      </c>
      <c r="H36" s="88">
        <v>8.028125</v>
      </c>
      <c r="I36" s="88">
        <v>8.2965833333</v>
      </c>
      <c r="J36" s="88">
        <v>6.2782708333</v>
      </c>
      <c r="K36" s="87">
        <v>0.2795625</v>
      </c>
      <c r="L36" s="88">
        <v>8.8976458333</v>
      </c>
      <c r="M36" s="89">
        <v>1.1994145833</v>
      </c>
      <c r="N36" s="90">
        <v>0.007168791666</v>
      </c>
      <c r="O36" s="91">
        <v>0.2573770833</v>
      </c>
      <c r="P36" s="85">
        <v>2.5781145833</v>
      </c>
      <c r="Q36" s="85">
        <v>11.1341666666</v>
      </c>
      <c r="R36" s="91">
        <v>0.1769166666</v>
      </c>
      <c r="S36" s="91">
        <v>0.1732916666</v>
      </c>
      <c r="T36" s="58">
        <v>12.41997562</v>
      </c>
      <c r="U36" s="92">
        <v>94.5</v>
      </c>
      <c r="V36" s="92">
        <v>93.8</v>
      </c>
      <c r="W36" s="92">
        <v>95.3</v>
      </c>
      <c r="X36" s="93">
        <v>95.02716882703976</v>
      </c>
    </row>
    <row r="37" spans="1:24" ht="13.5" customHeight="1">
      <c r="A37" s="17"/>
      <c r="B37" s="3" t="s">
        <v>26</v>
      </c>
      <c r="C37" s="3" t="s">
        <v>118</v>
      </c>
      <c r="E37" s="87">
        <v>7.7845</v>
      </c>
      <c r="F37" s="88">
        <v>12.62198</v>
      </c>
      <c r="G37" s="89">
        <v>0.0967368</v>
      </c>
      <c r="H37" s="88">
        <v>7.96068</v>
      </c>
      <c r="I37" s="88">
        <v>8.24926</v>
      </c>
      <c r="J37" s="88">
        <v>6.30532</v>
      </c>
      <c r="K37" s="87">
        <v>0.27904</v>
      </c>
      <c r="L37" s="88">
        <v>9.25936</v>
      </c>
      <c r="M37" s="89">
        <v>1.204486</v>
      </c>
      <c r="N37" s="90">
        <v>0.007203</v>
      </c>
      <c r="O37" s="91">
        <v>0.255522</v>
      </c>
      <c r="P37" s="85">
        <v>2.569684</v>
      </c>
      <c r="Q37" s="85">
        <v>11.19304</v>
      </c>
      <c r="R37" s="91">
        <v>0.1755</v>
      </c>
      <c r="S37" s="91">
        <v>0.1742</v>
      </c>
      <c r="T37" s="58">
        <v>12.44891565</v>
      </c>
      <c r="U37" s="92">
        <v>94.1</v>
      </c>
      <c r="V37" s="92">
        <v>93.4</v>
      </c>
      <c r="W37" s="92">
        <v>94.9</v>
      </c>
      <c r="X37" s="93">
        <v>94.72535505425893</v>
      </c>
    </row>
    <row r="38" spans="1:24" ht="13.5" customHeight="1">
      <c r="A38" s="17"/>
      <c r="B38" s="3" t="s">
        <v>27</v>
      </c>
      <c r="C38" s="3" t="s">
        <v>105</v>
      </c>
      <c r="E38" s="87">
        <v>7.78866</v>
      </c>
      <c r="F38" s="88">
        <v>12.57104</v>
      </c>
      <c r="G38" s="89">
        <v>0.09822239999999999</v>
      </c>
      <c r="H38" s="88">
        <v>8.1459</v>
      </c>
      <c r="I38" s="88">
        <v>8.38938</v>
      </c>
      <c r="J38" s="88">
        <v>6.40488</v>
      </c>
      <c r="K38" s="87">
        <v>0.27916</v>
      </c>
      <c r="L38" s="88">
        <v>9.4617</v>
      </c>
      <c r="M38" s="89">
        <v>1.208102</v>
      </c>
      <c r="N38" s="90">
        <v>0.00736404</v>
      </c>
      <c r="O38" s="91">
        <v>0.258606</v>
      </c>
      <c r="P38" s="85">
        <v>2.60295</v>
      </c>
      <c r="Q38" s="85">
        <v>11.12438</v>
      </c>
      <c r="R38" s="91">
        <v>0.17698</v>
      </c>
      <c r="S38" s="91">
        <v>0.1755</v>
      </c>
      <c r="T38" s="58">
        <v>12.42080674</v>
      </c>
      <c r="U38" s="92">
        <v>93.6</v>
      </c>
      <c r="V38" s="92">
        <v>92.8</v>
      </c>
      <c r="W38" s="92">
        <v>94.6</v>
      </c>
      <c r="X38" s="93">
        <v>93.5964572593841</v>
      </c>
    </row>
    <row r="39" spans="1:24" ht="13.5" customHeight="1">
      <c r="A39" s="17"/>
      <c r="B39" s="3" t="s">
        <v>28</v>
      </c>
      <c r="C39" s="3" t="s">
        <v>121</v>
      </c>
      <c r="E39" s="87">
        <v>7.7968888888</v>
      </c>
      <c r="F39" s="88">
        <v>12.7567592592</v>
      </c>
      <c r="G39" s="89">
        <v>0.101169074074</v>
      </c>
      <c r="H39" s="88">
        <v>7.9463703703</v>
      </c>
      <c r="I39" s="88">
        <v>8.1843888888</v>
      </c>
      <c r="J39" s="88">
        <v>6.4481851851</v>
      </c>
      <c r="K39" s="87">
        <v>0.2778888888</v>
      </c>
      <c r="L39" s="88">
        <v>9.9841296296</v>
      </c>
      <c r="M39" s="89">
        <v>1.2195833333</v>
      </c>
      <c r="N39" s="90">
        <v>0.007257259259</v>
      </c>
      <c r="O39" s="91">
        <v>0.2612407407</v>
      </c>
      <c r="P39" s="85">
        <v>2.6112092592</v>
      </c>
      <c r="Q39" s="85">
        <v>11.1831296296</v>
      </c>
      <c r="R39" s="91">
        <v>0.1810925925</v>
      </c>
      <c r="S39" s="91">
        <v>0.1721481481</v>
      </c>
      <c r="T39" s="58">
        <v>12.52135824</v>
      </c>
      <c r="U39" s="92">
        <v>92.9</v>
      </c>
      <c r="V39" s="92">
        <v>92.1</v>
      </c>
      <c r="W39" s="92">
        <v>93.9</v>
      </c>
      <c r="X39" s="93">
        <v>90.86862658930724</v>
      </c>
    </row>
    <row r="40" spans="1:24" ht="13.5" customHeight="1">
      <c r="A40" s="17"/>
      <c r="B40" s="3" t="s">
        <v>29</v>
      </c>
      <c r="C40" s="3" t="s">
        <v>122</v>
      </c>
      <c r="E40" s="87">
        <v>7.7934166666</v>
      </c>
      <c r="F40" s="88">
        <v>12.314125</v>
      </c>
      <c r="G40" s="89">
        <v>0.10150749999999999</v>
      </c>
      <c r="H40" s="88">
        <v>7.8</v>
      </c>
      <c r="I40" s="88">
        <v>8.0050208333</v>
      </c>
      <c r="J40" s="88">
        <v>6.2494583333</v>
      </c>
      <c r="K40" s="87">
        <v>0.2748333333</v>
      </c>
      <c r="L40" s="88">
        <v>9.0061041666</v>
      </c>
      <c r="M40" s="89">
        <v>1.2225416666</v>
      </c>
      <c r="N40" s="90">
        <v>0.006985125</v>
      </c>
      <c r="O40" s="91">
        <v>0.257125</v>
      </c>
      <c r="P40" s="85">
        <v>2.53643125</v>
      </c>
      <c r="Q40" s="85">
        <v>10.7451875</v>
      </c>
      <c r="R40" s="91">
        <v>0.179</v>
      </c>
      <c r="S40" s="91">
        <v>0.1646041666</v>
      </c>
      <c r="T40" s="58">
        <v>12.272416400000001</v>
      </c>
      <c r="U40" s="92">
        <v>93.8</v>
      </c>
      <c r="V40" s="92">
        <v>93</v>
      </c>
      <c r="W40" s="92">
        <v>94.6</v>
      </c>
      <c r="X40" s="93">
        <v>91.98177748255173</v>
      </c>
    </row>
    <row r="41" spans="1:24" ht="13.5" customHeight="1">
      <c r="A41" s="17"/>
      <c r="B41" s="3" t="s">
        <v>30</v>
      </c>
      <c r="C41" s="3" t="s">
        <v>123</v>
      </c>
      <c r="E41" s="87">
        <v>7.7774166666</v>
      </c>
      <c r="F41" s="88">
        <v>12.2689375</v>
      </c>
      <c r="G41" s="89">
        <v>0.10144979166660001</v>
      </c>
      <c r="H41" s="88">
        <v>7.6370625</v>
      </c>
      <c r="I41" s="88">
        <v>7.9128958333</v>
      </c>
      <c r="J41" s="88">
        <v>6.1032083333</v>
      </c>
      <c r="K41" s="87">
        <v>0.2647083333</v>
      </c>
      <c r="L41" s="88">
        <v>8.683125</v>
      </c>
      <c r="M41" s="89">
        <v>1.22250625</v>
      </c>
      <c r="N41" s="90">
        <v>0.006775416666</v>
      </c>
      <c r="O41" s="91">
        <v>0.25211875</v>
      </c>
      <c r="P41" s="85">
        <v>2.4824354166</v>
      </c>
      <c r="Q41" s="85">
        <v>10.6853958333</v>
      </c>
      <c r="R41" s="91">
        <v>0.1757916666</v>
      </c>
      <c r="S41" s="91">
        <v>0.1581458333</v>
      </c>
      <c r="T41" s="58">
        <v>12.23430978</v>
      </c>
      <c r="U41" s="92">
        <v>94.4</v>
      </c>
      <c r="V41" s="92">
        <v>93.8</v>
      </c>
      <c r="W41" s="92">
        <v>95.1</v>
      </c>
      <c r="X41" s="93">
        <v>95.18760746282638</v>
      </c>
    </row>
    <row r="42" spans="1:24" ht="13.5" customHeight="1">
      <c r="A42" s="17"/>
      <c r="B42" s="3" t="s">
        <v>31</v>
      </c>
      <c r="C42" s="3" t="s">
        <v>124</v>
      </c>
      <c r="E42" s="87">
        <v>7.7811153846</v>
      </c>
      <c r="F42" s="88">
        <v>12.3031538461</v>
      </c>
      <c r="G42" s="89">
        <v>0.1004073076923</v>
      </c>
      <c r="H42" s="88">
        <v>7.588826923</v>
      </c>
      <c r="I42" s="88">
        <v>7.8552884615</v>
      </c>
      <c r="J42" s="88">
        <v>6.0350961538</v>
      </c>
      <c r="K42" s="87">
        <v>0.2666923076</v>
      </c>
      <c r="L42" s="88">
        <v>8.5716923076</v>
      </c>
      <c r="M42" s="89">
        <v>1.225901923</v>
      </c>
      <c r="N42" s="90">
        <v>0.006862769229999999</v>
      </c>
      <c r="O42" s="91">
        <v>0.2518346153</v>
      </c>
      <c r="P42" s="85">
        <v>2.4665807692</v>
      </c>
      <c r="Q42" s="85">
        <v>10.5549615384</v>
      </c>
      <c r="R42" s="91">
        <v>0.1825</v>
      </c>
      <c r="S42" s="91">
        <v>0.1539615384</v>
      </c>
      <c r="T42" s="58">
        <v>12.188703069999999</v>
      </c>
      <c r="U42" s="92">
        <v>94.5</v>
      </c>
      <c r="V42" s="92">
        <v>93.9</v>
      </c>
      <c r="W42" s="92">
        <v>95.1</v>
      </c>
      <c r="X42" s="93">
        <v>95.50293483667498</v>
      </c>
    </row>
    <row r="43" spans="1:24" ht="13.5" customHeight="1">
      <c r="A43" s="17"/>
      <c r="B43" s="3" t="s">
        <v>20</v>
      </c>
      <c r="C43" s="3" t="s">
        <v>110</v>
      </c>
      <c r="E43" s="87">
        <v>7.7769</v>
      </c>
      <c r="F43" s="88">
        <v>12.1257</v>
      </c>
      <c r="G43" s="89">
        <v>0.09999079999999999</v>
      </c>
      <c r="H43" s="88">
        <v>7.59772</v>
      </c>
      <c r="I43" s="88">
        <v>7.8746</v>
      </c>
      <c r="J43" s="88">
        <v>6.00272</v>
      </c>
      <c r="K43" s="87">
        <v>0.26576</v>
      </c>
      <c r="L43" s="88">
        <v>8.34824</v>
      </c>
      <c r="M43" s="89">
        <v>1.225562</v>
      </c>
      <c r="N43" s="90">
        <v>0.0067766400000000004</v>
      </c>
      <c r="O43" s="91">
        <v>0.250082</v>
      </c>
      <c r="P43" s="85">
        <v>2.460514</v>
      </c>
      <c r="Q43" s="85">
        <v>10.24968</v>
      </c>
      <c r="R43" s="91">
        <v>0.18082</v>
      </c>
      <c r="S43" s="91">
        <v>0.14864</v>
      </c>
      <c r="T43" s="58">
        <v>12.02394193</v>
      </c>
      <c r="U43" s="92">
        <v>95</v>
      </c>
      <c r="V43" s="92">
        <v>94.4</v>
      </c>
      <c r="W43" s="92">
        <v>95.6</v>
      </c>
      <c r="X43" s="93">
        <v>96.33683960952729</v>
      </c>
    </row>
    <row r="44" spans="1:24" ht="21" customHeight="1">
      <c r="A44" s="104">
        <v>2012</v>
      </c>
      <c r="B44" s="3" t="s">
        <v>21</v>
      </c>
      <c r="C44" s="3" t="s">
        <v>99</v>
      </c>
      <c r="E44" s="87">
        <v>7.7634545454</v>
      </c>
      <c r="F44" s="88">
        <v>12.0401363636</v>
      </c>
      <c r="G44" s="89">
        <v>0.10099272727269999</v>
      </c>
      <c r="H44" s="88">
        <v>7.6560681818</v>
      </c>
      <c r="I44" s="88">
        <v>8.0698863636</v>
      </c>
      <c r="J44" s="88">
        <v>6.0646363636</v>
      </c>
      <c r="K44" s="87">
        <v>0.2651363636</v>
      </c>
      <c r="L44" s="88">
        <v>8.265840909</v>
      </c>
      <c r="M44" s="89">
        <v>1.2304568181</v>
      </c>
      <c r="N44" s="90">
        <v>0.006788272727</v>
      </c>
      <c r="O44" s="91">
        <v>0.246115909</v>
      </c>
      <c r="P44" s="85">
        <v>2.4938181818</v>
      </c>
      <c r="Q44" s="85">
        <v>10.0111363636</v>
      </c>
      <c r="R44" s="91">
        <v>0.1800454545</v>
      </c>
      <c r="S44" s="91">
        <v>0.1515227272</v>
      </c>
      <c r="T44" s="58">
        <v>11.923890369999999</v>
      </c>
      <c r="U44" s="92">
        <v>94.8</v>
      </c>
      <c r="V44" s="92">
        <v>94.2</v>
      </c>
      <c r="W44" s="92">
        <v>95.5</v>
      </c>
      <c r="X44" s="93">
        <v>96.17016828652619</v>
      </c>
    </row>
    <row r="45" spans="1:24" ht="12.75" customHeight="1">
      <c r="A45" s="17"/>
      <c r="B45" s="3" t="s">
        <v>22</v>
      </c>
      <c r="C45" s="3" t="s">
        <v>125</v>
      </c>
      <c r="E45" s="87">
        <v>7.75444</v>
      </c>
      <c r="F45" s="88">
        <v>12.25246</v>
      </c>
      <c r="G45" s="89">
        <v>0.0988428</v>
      </c>
      <c r="H45" s="88">
        <v>7.77426</v>
      </c>
      <c r="I45" s="88">
        <v>8.317</v>
      </c>
      <c r="J45" s="88">
        <v>6.1836</v>
      </c>
      <c r="K45" s="87">
        <v>0.26792</v>
      </c>
      <c r="L45" s="88">
        <v>8.49996</v>
      </c>
      <c r="M45" s="89">
        <v>1.232202</v>
      </c>
      <c r="N45" s="90">
        <v>0.0069070799999999995</v>
      </c>
      <c r="O45" s="91">
        <v>0.252706</v>
      </c>
      <c r="P45" s="85">
        <v>2.565532</v>
      </c>
      <c r="Q45" s="85">
        <v>10.26012</v>
      </c>
      <c r="R45" s="91">
        <v>0.18354</v>
      </c>
      <c r="S45" s="91">
        <v>0.15782</v>
      </c>
      <c r="T45" s="58">
        <v>12.01265188</v>
      </c>
      <c r="U45" s="92">
        <v>94.2</v>
      </c>
      <c r="V45" s="92">
        <v>93.6</v>
      </c>
      <c r="W45" s="92">
        <v>95</v>
      </c>
      <c r="X45" s="93">
        <v>96.04258885500298</v>
      </c>
    </row>
    <row r="46" spans="1:24" ht="13.5" customHeight="1">
      <c r="A46" s="17"/>
      <c r="B46" s="3" t="s">
        <v>23</v>
      </c>
      <c r="C46" s="3" t="s">
        <v>101</v>
      </c>
      <c r="E46" s="87">
        <v>7.7618333333</v>
      </c>
      <c r="F46" s="88">
        <v>12.2853333333</v>
      </c>
      <c r="G46" s="89">
        <v>0.0941561111111</v>
      </c>
      <c r="H46" s="88">
        <v>7.8161111111</v>
      </c>
      <c r="I46" s="88">
        <v>8.1832037037</v>
      </c>
      <c r="J46" s="88">
        <v>6.1678518518</v>
      </c>
      <c r="K46" s="87">
        <v>0.2689629629</v>
      </c>
      <c r="L46" s="88">
        <v>8.5067962962</v>
      </c>
      <c r="M46" s="89">
        <v>1.2313611111</v>
      </c>
      <c r="N46" s="90">
        <v>0.006893592592</v>
      </c>
      <c r="O46" s="91">
        <v>0.2535388888</v>
      </c>
      <c r="P46" s="85">
        <v>2.550137037</v>
      </c>
      <c r="Q46" s="85">
        <v>10.2590555555</v>
      </c>
      <c r="R46" s="91">
        <v>0.1839074074</v>
      </c>
      <c r="S46" s="91">
        <v>0.1544629629</v>
      </c>
      <c r="T46" s="58">
        <v>11.95899102</v>
      </c>
      <c r="U46" s="92">
        <v>94.6</v>
      </c>
      <c r="V46" s="92">
        <v>94.1</v>
      </c>
      <c r="W46" s="92">
        <v>95.3</v>
      </c>
      <c r="X46" s="93">
        <v>96.3474131483448</v>
      </c>
    </row>
    <row r="47" spans="1:24" ht="13.5" customHeight="1">
      <c r="A47" s="17"/>
      <c r="B47" s="3" t="s">
        <v>24</v>
      </c>
      <c r="C47" s="3" t="s">
        <v>102</v>
      </c>
      <c r="E47" s="87">
        <v>7.761</v>
      </c>
      <c r="F47" s="88">
        <v>12.431425</v>
      </c>
      <c r="G47" s="89">
        <v>0.09554875</v>
      </c>
      <c r="H47" s="88">
        <v>7.815775</v>
      </c>
      <c r="I47" s="88">
        <v>8.03785</v>
      </c>
      <c r="J47" s="88">
        <v>6.209325</v>
      </c>
      <c r="K47" s="87">
        <v>0.27</v>
      </c>
      <c r="L47" s="88">
        <v>8.500625</v>
      </c>
      <c r="M47" s="89">
        <v>1.231755</v>
      </c>
      <c r="N47" s="90">
        <v>0.00683315</v>
      </c>
      <c r="O47" s="91">
        <v>0.253055</v>
      </c>
      <c r="P47" s="85">
        <v>2.536005</v>
      </c>
      <c r="Q47" s="85">
        <v>10.222325</v>
      </c>
      <c r="R47" s="91">
        <v>0.1825</v>
      </c>
      <c r="S47" s="91">
        <v>0.149875</v>
      </c>
      <c r="T47" s="58">
        <v>11.97530061</v>
      </c>
      <c r="U47" s="92">
        <v>94.6</v>
      </c>
      <c r="V47" s="92">
        <v>94</v>
      </c>
      <c r="W47" s="92">
        <v>95.3</v>
      </c>
      <c r="X47" s="93">
        <v>96.35675345116607</v>
      </c>
    </row>
    <row r="48" spans="1:24" ht="13.5" customHeight="1">
      <c r="A48" s="17"/>
      <c r="B48" s="3" t="s">
        <v>25</v>
      </c>
      <c r="C48" s="3" t="s">
        <v>117</v>
      </c>
      <c r="E48" s="87">
        <v>7.763076923</v>
      </c>
      <c r="F48" s="88">
        <v>12.3586153846</v>
      </c>
      <c r="G48" s="89">
        <v>0.0973719230769</v>
      </c>
      <c r="H48" s="88">
        <v>7.6881153846</v>
      </c>
      <c r="I48" s="88">
        <v>7.739576923</v>
      </c>
      <c r="J48" s="88">
        <v>6.1494038461</v>
      </c>
      <c r="K48" s="87">
        <v>0.2692307692</v>
      </c>
      <c r="L48" s="88">
        <v>8.275326923</v>
      </c>
      <c r="M48" s="89">
        <v>1.2278807692</v>
      </c>
      <c r="N48" s="90">
        <v>0.006703192307</v>
      </c>
      <c r="O48" s="91">
        <v>0.2489884615</v>
      </c>
      <c r="P48" s="85">
        <v>2.5026788461</v>
      </c>
      <c r="Q48" s="85">
        <v>9.9404807692</v>
      </c>
      <c r="R48" s="91">
        <v>0.1835</v>
      </c>
      <c r="S48" s="91">
        <v>0.1431346153</v>
      </c>
      <c r="T48" s="58">
        <v>11.885152999999999</v>
      </c>
      <c r="U48" s="92">
        <v>95.2</v>
      </c>
      <c r="V48" s="92">
        <v>94.5</v>
      </c>
      <c r="W48" s="92">
        <v>95.9</v>
      </c>
      <c r="X48" s="93">
        <v>97.1215840065677</v>
      </c>
    </row>
    <row r="49" spans="1:24" ht="13.5" customHeight="1">
      <c r="A49" s="17"/>
      <c r="B49" s="3" t="s">
        <v>26</v>
      </c>
      <c r="C49" s="3" t="s">
        <v>118</v>
      </c>
      <c r="E49" s="87">
        <v>7.75822</v>
      </c>
      <c r="F49" s="88">
        <v>12.06134</v>
      </c>
      <c r="G49" s="89">
        <v>0.0979188</v>
      </c>
      <c r="H49" s="88">
        <v>7.55172</v>
      </c>
      <c r="I49" s="88">
        <v>7.74266</v>
      </c>
      <c r="J49" s="88">
        <v>6.06992</v>
      </c>
      <c r="K49" s="87">
        <v>0.26632</v>
      </c>
      <c r="L49" s="88">
        <v>8.10324</v>
      </c>
      <c r="M49" s="89">
        <v>1.219038</v>
      </c>
      <c r="N49" s="90">
        <v>0.00666552</v>
      </c>
      <c r="O49" s="91">
        <v>0.245442</v>
      </c>
      <c r="P49" s="85">
        <v>2.439634</v>
      </c>
      <c r="Q49" s="85">
        <v>9.7329</v>
      </c>
      <c r="R49" s="91">
        <v>0.18206</v>
      </c>
      <c r="S49" s="91">
        <v>0.1389</v>
      </c>
      <c r="T49" s="58">
        <v>11.75655078</v>
      </c>
      <c r="U49" s="92">
        <v>96</v>
      </c>
      <c r="V49" s="92">
        <v>95.4</v>
      </c>
      <c r="W49" s="92">
        <v>96.7</v>
      </c>
      <c r="X49" s="93">
        <v>98.0961481134958</v>
      </c>
    </row>
    <row r="50" spans="1:24" ht="13.5" customHeight="1">
      <c r="A50" s="17"/>
      <c r="B50" s="3" t="s">
        <v>27</v>
      </c>
      <c r="C50" s="3" t="s">
        <v>105</v>
      </c>
      <c r="E50" s="87">
        <v>7.75522</v>
      </c>
      <c r="F50" s="88">
        <v>12.08924</v>
      </c>
      <c r="G50" s="89">
        <v>0.09826359999999999</v>
      </c>
      <c r="H50" s="88">
        <v>7.64862</v>
      </c>
      <c r="I50" s="88">
        <v>7.9895</v>
      </c>
      <c r="J50" s="88">
        <v>6.1508</v>
      </c>
      <c r="K50" s="87">
        <v>0.266</v>
      </c>
      <c r="L50" s="88">
        <v>7.93078</v>
      </c>
      <c r="M50" s="89">
        <v>1.217698</v>
      </c>
      <c r="N50" s="90">
        <v>0.00679124</v>
      </c>
      <c r="O50" s="91">
        <v>0.24557</v>
      </c>
      <c r="P50" s="85">
        <v>2.448762</v>
      </c>
      <c r="Q50" s="85">
        <v>9.52498</v>
      </c>
      <c r="R50" s="91">
        <v>0.18714</v>
      </c>
      <c r="S50" s="91">
        <v>0.14012</v>
      </c>
      <c r="T50" s="58">
        <v>11.680581</v>
      </c>
      <c r="U50" s="92">
        <v>96</v>
      </c>
      <c r="V50" s="92">
        <v>95.3</v>
      </c>
      <c r="W50" s="92">
        <v>96.8</v>
      </c>
      <c r="X50" s="93">
        <v>95.75350611500784</v>
      </c>
    </row>
    <row r="51" spans="1:24" ht="13.5" customHeight="1">
      <c r="A51" s="17"/>
      <c r="B51" s="3" t="s">
        <v>28</v>
      </c>
      <c r="C51" s="3" t="s">
        <v>121</v>
      </c>
      <c r="E51" s="87">
        <v>7.7556111111</v>
      </c>
      <c r="F51" s="88">
        <v>12.1793703703</v>
      </c>
      <c r="G51" s="89">
        <v>0.09856592592590001</v>
      </c>
      <c r="H51" s="88">
        <v>7.806574074</v>
      </c>
      <c r="I51" s="88">
        <v>8.1237222222</v>
      </c>
      <c r="J51" s="88">
        <v>6.212574074</v>
      </c>
      <c r="K51" s="87">
        <v>0.266</v>
      </c>
      <c r="L51" s="88">
        <v>8.0019814814</v>
      </c>
      <c r="M51" s="89">
        <v>1.2193277777</v>
      </c>
      <c r="N51" s="90">
        <v>0.006851555555</v>
      </c>
      <c r="O51" s="91">
        <v>0.2468629629</v>
      </c>
      <c r="P51" s="85">
        <v>2.4868555555</v>
      </c>
      <c r="Q51" s="85">
        <v>9.6113703703</v>
      </c>
      <c r="R51" s="91">
        <v>0.1886851851</v>
      </c>
      <c r="S51" s="91">
        <v>0.1397592592</v>
      </c>
      <c r="T51" s="58">
        <v>11.73304412</v>
      </c>
      <c r="U51" s="92">
        <v>95.7</v>
      </c>
      <c r="V51" s="92">
        <v>95</v>
      </c>
      <c r="W51" s="92">
        <v>96.6</v>
      </c>
      <c r="X51" s="93">
        <v>95.1417544034675</v>
      </c>
    </row>
    <row r="52" spans="1:24" ht="13.5" customHeight="1">
      <c r="A52" s="17"/>
      <c r="B52" s="3" t="s">
        <v>29</v>
      </c>
      <c r="C52" s="3" t="s">
        <v>122</v>
      </c>
      <c r="E52" s="87">
        <v>7.75378</v>
      </c>
      <c r="F52" s="88">
        <v>12.48624</v>
      </c>
      <c r="G52" s="89">
        <v>0.0991764</v>
      </c>
      <c r="H52" s="88">
        <v>7.92216</v>
      </c>
      <c r="I52" s="88">
        <v>8.06156</v>
      </c>
      <c r="J52" s="88">
        <v>6.29628</v>
      </c>
      <c r="K52" s="87">
        <v>0.26696</v>
      </c>
      <c r="L52" s="88">
        <v>8.24696</v>
      </c>
      <c r="M52" s="89">
        <v>1.226506</v>
      </c>
      <c r="N52" s="90">
        <v>0.00690268</v>
      </c>
      <c r="O52" s="91">
        <v>0.250176</v>
      </c>
      <c r="P52" s="85">
        <v>2.51831</v>
      </c>
      <c r="Q52" s="85">
        <v>9.97236</v>
      </c>
      <c r="R52" s="91">
        <v>0.1875</v>
      </c>
      <c r="S52" s="91">
        <v>0.14226</v>
      </c>
      <c r="T52" s="58">
        <v>11.92666002</v>
      </c>
      <c r="U52" s="92">
        <v>94.9</v>
      </c>
      <c r="V52" s="92">
        <v>94.1</v>
      </c>
      <c r="W52" s="92">
        <v>95.7</v>
      </c>
      <c r="X52" s="93">
        <v>94.69104772823103</v>
      </c>
    </row>
    <row r="53" spans="1:24" ht="13.5" customHeight="1">
      <c r="A53" s="17"/>
      <c r="B53" s="3" t="s">
        <v>30</v>
      </c>
      <c r="C53" s="3" t="s">
        <v>123</v>
      </c>
      <c r="E53" s="87">
        <v>7.7510416666</v>
      </c>
      <c r="F53" s="88">
        <v>12.455875</v>
      </c>
      <c r="G53" s="89">
        <v>0.09813916666660001</v>
      </c>
      <c r="H53" s="88">
        <v>7.85625</v>
      </c>
      <c r="I53" s="88">
        <v>7.974625</v>
      </c>
      <c r="J53" s="88">
        <v>6.3335</v>
      </c>
      <c r="K53" s="87">
        <v>0.2689583333</v>
      </c>
      <c r="L53" s="88">
        <v>8.3104375</v>
      </c>
      <c r="M53" s="89">
        <v>1.2378125</v>
      </c>
      <c r="N53" s="90">
        <v>0.007012166666</v>
      </c>
      <c r="O53" s="91">
        <v>0.2526875</v>
      </c>
      <c r="P53" s="85">
        <v>2.53733125</v>
      </c>
      <c r="Q53" s="85">
        <v>10.0555625</v>
      </c>
      <c r="R53" s="91">
        <v>0.1894166666</v>
      </c>
      <c r="S53" s="91">
        <v>0.1462708333</v>
      </c>
      <c r="T53" s="58">
        <v>11.93948538</v>
      </c>
      <c r="U53" s="92">
        <v>94.2</v>
      </c>
      <c r="V53" s="92">
        <v>93.5</v>
      </c>
      <c r="W53" s="92">
        <v>95</v>
      </c>
      <c r="X53" s="93">
        <v>96.66196492101079</v>
      </c>
    </row>
    <row r="54" spans="1:24" ht="13.5" customHeight="1">
      <c r="A54" s="17"/>
      <c r="B54" s="3" t="s">
        <v>31</v>
      </c>
      <c r="C54" s="3" t="s">
        <v>124</v>
      </c>
      <c r="E54" s="87">
        <v>7.7501538461</v>
      </c>
      <c r="F54" s="88">
        <v>12.3761923076</v>
      </c>
      <c r="G54" s="89">
        <v>0.0957475</v>
      </c>
      <c r="H54" s="88">
        <v>7.7748076923</v>
      </c>
      <c r="I54" s="88">
        <v>8.064576923</v>
      </c>
      <c r="J54" s="88">
        <v>6.3346153846</v>
      </c>
      <c r="K54" s="87">
        <v>0.2708461538</v>
      </c>
      <c r="L54" s="88">
        <v>8.2519807692</v>
      </c>
      <c r="M54" s="89">
        <v>1.2453653846</v>
      </c>
      <c r="N54" s="90">
        <v>0.007128692307</v>
      </c>
      <c r="O54" s="91">
        <v>0.2528480769</v>
      </c>
      <c r="P54" s="85">
        <v>2.5337961538</v>
      </c>
      <c r="Q54" s="85">
        <v>9.9456153846</v>
      </c>
      <c r="R54" s="91">
        <v>0.190076923</v>
      </c>
      <c r="S54" s="91">
        <v>0.1414615384</v>
      </c>
      <c r="T54" s="58">
        <v>11.85409</v>
      </c>
      <c r="U54" s="92">
        <v>94.2</v>
      </c>
      <c r="V54" s="92">
        <v>93.5</v>
      </c>
      <c r="W54" s="92">
        <v>95</v>
      </c>
      <c r="X54" s="93">
        <v>96.77241037741804</v>
      </c>
    </row>
    <row r="55" spans="1:24" ht="13.5" customHeight="1">
      <c r="A55" s="17"/>
      <c r="B55" s="3" t="s">
        <v>20</v>
      </c>
      <c r="C55" s="3" t="s">
        <v>135</v>
      </c>
      <c r="E55" s="87">
        <v>7.7497083333</v>
      </c>
      <c r="F55" s="88">
        <v>12.5005625</v>
      </c>
      <c r="G55" s="89">
        <v>0.0926625</v>
      </c>
      <c r="H55" s="88">
        <v>7.8294583333</v>
      </c>
      <c r="I55" s="88">
        <v>8.11175</v>
      </c>
      <c r="J55" s="88">
        <v>6.3482083333</v>
      </c>
      <c r="K55" s="87">
        <v>0.2715416666</v>
      </c>
      <c r="L55" s="88">
        <v>8.405375</v>
      </c>
      <c r="M55" s="89">
        <v>1.246525</v>
      </c>
      <c r="N55" s="90">
        <v>0.007204708333</v>
      </c>
      <c r="O55" s="91">
        <v>0.25346875</v>
      </c>
      <c r="P55" s="85">
        <v>2.53695625</v>
      </c>
      <c r="Q55" s="85">
        <v>10.1573958333</v>
      </c>
      <c r="R55" s="91">
        <v>0.1905</v>
      </c>
      <c r="S55" s="91">
        <v>0.1421041666</v>
      </c>
      <c r="T55" s="58">
        <v>11.924537500000001</v>
      </c>
      <c r="U55" s="92">
        <v>94.1</v>
      </c>
      <c r="V55" s="92">
        <v>93.5</v>
      </c>
      <c r="W55" s="92">
        <v>94.8</v>
      </c>
      <c r="X55" s="93">
        <v>96.65186509663282</v>
      </c>
    </row>
    <row r="56" spans="1:24" ht="21" customHeight="1">
      <c r="A56" s="123">
        <v>2013</v>
      </c>
      <c r="B56" s="3" t="s">
        <v>21</v>
      </c>
      <c r="C56" s="3" t="s">
        <v>136</v>
      </c>
      <c r="E56" s="87">
        <v>7.7528461538</v>
      </c>
      <c r="F56" s="88">
        <v>12.3824615384</v>
      </c>
      <c r="G56" s="89">
        <v>0.0870646153846</v>
      </c>
      <c r="H56" s="88">
        <v>7.81675</v>
      </c>
      <c r="I56" s="88">
        <v>8.1411730769</v>
      </c>
      <c r="J56" s="88">
        <v>6.3114807692</v>
      </c>
      <c r="K56" s="87">
        <v>0.2727692307</v>
      </c>
      <c r="L56" s="88">
        <v>8.3841153846</v>
      </c>
      <c r="M56" s="89">
        <v>1.2481788461</v>
      </c>
      <c r="N56" s="90">
        <v>0.00727476923</v>
      </c>
      <c r="O56" s="91">
        <v>0.2575846153</v>
      </c>
      <c r="P56" s="85">
        <v>2.5519653846</v>
      </c>
      <c r="Q56" s="85">
        <v>10.3045</v>
      </c>
      <c r="R56" s="91">
        <v>0.192576923</v>
      </c>
      <c r="S56" s="91">
        <v>0.1429423076</v>
      </c>
      <c r="T56" s="58">
        <v>11.903878670000001</v>
      </c>
      <c r="U56" s="92">
        <v>94.3</v>
      </c>
      <c r="V56" s="92">
        <v>93.8</v>
      </c>
      <c r="W56" s="92">
        <v>94.8</v>
      </c>
      <c r="X56" s="93">
        <v>96.88546472380783</v>
      </c>
    </row>
    <row r="57" spans="1:24" ht="13.5" customHeight="1">
      <c r="A57" s="17"/>
      <c r="B57" s="3" t="s">
        <v>22</v>
      </c>
      <c r="C57" s="3" t="s">
        <v>125</v>
      </c>
      <c r="E57" s="87">
        <v>7.7551666666</v>
      </c>
      <c r="F57" s="88">
        <v>12.0031904761</v>
      </c>
      <c r="G57" s="89">
        <v>0.0833952380952</v>
      </c>
      <c r="H57" s="88">
        <v>7.693</v>
      </c>
      <c r="I57" s="88">
        <v>8.0071904761</v>
      </c>
      <c r="J57" s="88">
        <v>6.2641666666</v>
      </c>
      <c r="K57" s="87">
        <v>0.27</v>
      </c>
      <c r="L57" s="88">
        <v>8.4248333333</v>
      </c>
      <c r="M57" s="89">
        <v>1.2460690476</v>
      </c>
      <c r="N57" s="90">
        <v>0.007139761904</v>
      </c>
      <c r="O57" s="91">
        <v>0.2603714285</v>
      </c>
      <c r="P57" s="85">
        <v>2.5032023809</v>
      </c>
      <c r="Q57" s="85">
        <v>10.3621190476</v>
      </c>
      <c r="R57" s="91">
        <v>0.1935</v>
      </c>
      <c r="S57" s="91">
        <v>0.1442142857</v>
      </c>
      <c r="T57" s="58">
        <v>11.8425054</v>
      </c>
      <c r="U57" s="92">
        <v>94.8</v>
      </c>
      <c r="V57" s="92">
        <v>94.4</v>
      </c>
      <c r="W57" s="92">
        <v>95.2</v>
      </c>
      <c r="X57" s="93">
        <v>97.69876995937494</v>
      </c>
    </row>
    <row r="58" spans="1:24" ht="13.5" customHeight="1">
      <c r="A58" s="17"/>
      <c r="B58" s="3" t="s">
        <v>23</v>
      </c>
      <c r="C58" s="3" t="s">
        <v>137</v>
      </c>
      <c r="E58" s="87">
        <v>7.7583333333</v>
      </c>
      <c r="F58" s="88">
        <v>11.697875</v>
      </c>
      <c r="G58" s="89">
        <v>0.0818552083333</v>
      </c>
      <c r="H58" s="88">
        <v>7.5682916666</v>
      </c>
      <c r="I58" s="88">
        <v>8.0164375</v>
      </c>
      <c r="J58" s="88">
        <v>6.2239583333</v>
      </c>
      <c r="K58" s="87">
        <v>0.27</v>
      </c>
      <c r="L58" s="88">
        <v>8.2064166666</v>
      </c>
      <c r="M58" s="89">
        <v>1.2497125</v>
      </c>
      <c r="N58" s="90">
        <v>0.007042604166</v>
      </c>
      <c r="O58" s="91">
        <v>0.2629416666</v>
      </c>
      <c r="P58" s="85">
        <v>2.4954895833</v>
      </c>
      <c r="Q58" s="85">
        <v>10.070625</v>
      </c>
      <c r="R58" s="91">
        <v>0.1935</v>
      </c>
      <c r="S58" s="91">
        <v>0.1426875</v>
      </c>
      <c r="T58" s="58">
        <v>11.661592859999999</v>
      </c>
      <c r="U58" s="92">
        <v>95.1</v>
      </c>
      <c r="V58" s="92">
        <v>94.8</v>
      </c>
      <c r="W58" s="92">
        <v>95.5</v>
      </c>
      <c r="X58" s="93">
        <v>98.35662381501979</v>
      </c>
    </row>
    <row r="59" spans="1:24" ht="12.75" customHeight="1">
      <c r="A59" s="17"/>
      <c r="B59" s="3" t="s">
        <v>24</v>
      </c>
      <c r="C59" s="3" t="s">
        <v>138</v>
      </c>
      <c r="E59" s="87">
        <v>7.7625416666</v>
      </c>
      <c r="F59" s="88">
        <v>11.887125</v>
      </c>
      <c r="G59" s="89">
        <v>0.0791320833333</v>
      </c>
      <c r="H59" s="88">
        <v>7.6180833333</v>
      </c>
      <c r="I59" s="88">
        <v>8.0541041666</v>
      </c>
      <c r="J59" s="88">
        <v>6.2713333333</v>
      </c>
      <c r="K59" s="87">
        <v>0.26875</v>
      </c>
      <c r="L59" s="88">
        <v>8.2904166666</v>
      </c>
      <c r="M59" s="89">
        <v>1.2564791666</v>
      </c>
      <c r="N59" s="90">
        <v>0.006923541666</v>
      </c>
      <c r="O59" s="91">
        <v>0.2676395833</v>
      </c>
      <c r="P59" s="85">
        <v>2.5496895833</v>
      </c>
      <c r="Q59" s="85">
        <v>10.1146875</v>
      </c>
      <c r="R59" s="91">
        <v>0.1935</v>
      </c>
      <c r="S59" s="91">
        <v>0.142875</v>
      </c>
      <c r="T59" s="58">
        <v>11.67741512</v>
      </c>
      <c r="U59" s="92">
        <v>95</v>
      </c>
      <c r="V59" s="92">
        <v>94.7</v>
      </c>
      <c r="W59" s="92">
        <v>95.3</v>
      </c>
      <c r="X59" s="93">
        <v>98.83266277343195</v>
      </c>
    </row>
    <row r="60" spans="1:24" ht="13.5" customHeight="1">
      <c r="A60" s="17"/>
      <c r="B60" s="3" t="s">
        <v>25</v>
      </c>
      <c r="C60" s="3" t="s">
        <v>117</v>
      </c>
      <c r="E60" s="87">
        <v>7.76114</v>
      </c>
      <c r="F60" s="88">
        <v>11.86976</v>
      </c>
      <c r="G60" s="89">
        <v>0.07693000000000001</v>
      </c>
      <c r="H60" s="88">
        <v>7.60602</v>
      </c>
      <c r="I60" s="88">
        <v>7.68838</v>
      </c>
      <c r="J60" s="88">
        <v>6.21594</v>
      </c>
      <c r="K60" s="87">
        <v>0.2708</v>
      </c>
      <c r="L60" s="88">
        <v>8.11946</v>
      </c>
      <c r="M60" s="89">
        <v>1.265458</v>
      </c>
      <c r="N60" s="90">
        <v>0.0069805200000000005</v>
      </c>
      <c r="O60" s="91">
        <v>0.26145</v>
      </c>
      <c r="P60" s="85">
        <v>2.570986</v>
      </c>
      <c r="Q60" s="85">
        <v>10.07394</v>
      </c>
      <c r="R60" s="91">
        <v>0.19326</v>
      </c>
      <c r="S60" s="91">
        <v>0.14146</v>
      </c>
      <c r="T60" s="58">
        <v>11.63746428</v>
      </c>
      <c r="U60" s="92">
        <v>95</v>
      </c>
      <c r="V60" s="92">
        <v>94.8</v>
      </c>
      <c r="W60" s="92">
        <v>95.2</v>
      </c>
      <c r="X60" s="93">
        <v>98.85368844519266</v>
      </c>
    </row>
    <row r="61" spans="1:24" ht="13.5" customHeight="1">
      <c r="A61" s="17"/>
      <c r="B61" s="3" t="s">
        <v>26</v>
      </c>
      <c r="C61" s="3" t="s">
        <v>118</v>
      </c>
      <c r="E61" s="87">
        <v>7.7593333333</v>
      </c>
      <c r="F61" s="88">
        <v>11.9989375</v>
      </c>
      <c r="G61" s="89">
        <v>0.0795595833333</v>
      </c>
      <c r="H61" s="88">
        <v>7.51775</v>
      </c>
      <c r="I61" s="88">
        <v>7.30775</v>
      </c>
      <c r="J61" s="88">
        <v>6.1533333333</v>
      </c>
      <c r="K61" s="87">
        <v>0.268375</v>
      </c>
      <c r="L61" s="88">
        <v>8.2969791666</v>
      </c>
      <c r="M61" s="89">
        <v>1.2664208333</v>
      </c>
      <c r="N61" s="90">
        <v>0.006835125</v>
      </c>
      <c r="O61" s="91">
        <v>0.2525958333</v>
      </c>
      <c r="P61" s="85">
        <v>2.4670208333</v>
      </c>
      <c r="Q61" s="85">
        <v>10.2264583333</v>
      </c>
      <c r="R61" s="91">
        <v>0.1881666666</v>
      </c>
      <c r="S61" s="91">
        <v>0.1334166666</v>
      </c>
      <c r="T61" s="58">
        <v>11.74751395</v>
      </c>
      <c r="U61" s="92">
        <v>95</v>
      </c>
      <c r="V61" s="92">
        <v>94.9</v>
      </c>
      <c r="W61" s="92">
        <v>95.2</v>
      </c>
      <c r="X61" s="93">
        <v>98.88533197964023</v>
      </c>
    </row>
    <row r="62" spans="1:24" ht="13.5" customHeight="1">
      <c r="A62" s="17"/>
      <c r="B62" s="3" t="s">
        <v>27</v>
      </c>
      <c r="C62" s="3" t="s">
        <v>140</v>
      </c>
      <c r="E62" s="87">
        <v>7.756</v>
      </c>
      <c r="F62" s="88">
        <v>11.7737884615</v>
      </c>
      <c r="G62" s="89">
        <v>0.0778046153846</v>
      </c>
      <c r="H62" s="88">
        <v>7.45475</v>
      </c>
      <c r="I62" s="88">
        <v>7.1050192307</v>
      </c>
      <c r="J62" s="88">
        <v>6.115076923</v>
      </c>
      <c r="K62" s="87">
        <v>0.2671923076</v>
      </c>
      <c r="L62" s="88">
        <v>8.2085</v>
      </c>
      <c r="M62" s="89">
        <v>1.2654076923</v>
      </c>
      <c r="N62" s="90">
        <v>0.0068916153840000004</v>
      </c>
      <c r="O62" s="91">
        <v>0.2498903846</v>
      </c>
      <c r="P62" s="85">
        <v>2.429101923</v>
      </c>
      <c r="Q62" s="85">
        <v>10.149576923</v>
      </c>
      <c r="R62" s="91">
        <v>0.1818076923</v>
      </c>
      <c r="S62" s="91">
        <v>0.1298461538</v>
      </c>
      <c r="T62" s="58">
        <v>11.66587716</v>
      </c>
      <c r="U62" s="92">
        <v>95.5</v>
      </c>
      <c r="V62" s="92">
        <v>95.4</v>
      </c>
      <c r="W62" s="92">
        <v>95.6</v>
      </c>
      <c r="X62" s="93">
        <v>99.56589113772569</v>
      </c>
    </row>
    <row r="63" spans="1:24" ht="13.5" customHeight="1">
      <c r="A63" s="17"/>
      <c r="B63" s="3" t="s">
        <v>28</v>
      </c>
      <c r="C63" s="3" t="s">
        <v>121</v>
      </c>
      <c r="E63" s="87">
        <v>7.7546538461</v>
      </c>
      <c r="F63" s="88">
        <v>12.00775</v>
      </c>
      <c r="G63" s="89">
        <v>0.0792703846153</v>
      </c>
      <c r="H63" s="88">
        <v>7.453076923</v>
      </c>
      <c r="I63" s="88">
        <v>7.0042307692</v>
      </c>
      <c r="J63" s="88">
        <v>6.0946538461</v>
      </c>
      <c r="K63" s="87">
        <v>0.267</v>
      </c>
      <c r="L63" s="88">
        <v>8.3746730769</v>
      </c>
      <c r="M63" s="89">
        <v>1.2683173076</v>
      </c>
      <c r="N63" s="90">
        <v>0.006950480769</v>
      </c>
      <c r="O63" s="91">
        <v>0.2465346153</v>
      </c>
      <c r="P63" s="85">
        <v>2.3654403846</v>
      </c>
      <c r="Q63" s="85">
        <v>10.3236538461</v>
      </c>
      <c r="R63" s="91">
        <v>0.1790384615</v>
      </c>
      <c r="S63" s="91">
        <v>0.1265576923</v>
      </c>
      <c r="T63" s="58">
        <v>11.77635525</v>
      </c>
      <c r="U63" s="92">
        <v>95.3</v>
      </c>
      <c r="V63" s="92">
        <v>95.2</v>
      </c>
      <c r="W63" s="92">
        <v>95.3</v>
      </c>
      <c r="X63" s="93">
        <v>96.85506358770964</v>
      </c>
    </row>
    <row r="64" spans="1:24" ht="13.5" customHeight="1">
      <c r="A64" s="17"/>
      <c r="B64" s="3" t="s">
        <v>29</v>
      </c>
      <c r="C64" s="3" t="s">
        <v>122</v>
      </c>
      <c r="E64" s="87">
        <v>7.7539166666</v>
      </c>
      <c r="F64" s="88">
        <v>12.2916666666</v>
      </c>
      <c r="G64" s="89">
        <v>0.0781566666666</v>
      </c>
      <c r="H64" s="88">
        <v>7.4850833333</v>
      </c>
      <c r="I64" s="88">
        <v>7.1905833333</v>
      </c>
      <c r="J64" s="88">
        <v>6.1346875</v>
      </c>
      <c r="K64" s="87">
        <v>0.2672083333</v>
      </c>
      <c r="L64" s="88">
        <v>8.3870416666</v>
      </c>
      <c r="M64" s="89">
        <v>1.2689104166</v>
      </c>
      <c r="N64" s="90">
        <v>0.0071577083330000004</v>
      </c>
      <c r="O64" s="91">
        <v>0.2446604166</v>
      </c>
      <c r="P64" s="85">
        <v>2.3812541666</v>
      </c>
      <c r="Q64" s="85">
        <v>10.3485416666</v>
      </c>
      <c r="R64" s="91">
        <v>0.1775</v>
      </c>
      <c r="S64" s="91">
        <v>0.1251875</v>
      </c>
      <c r="T64" s="58">
        <v>11.809884779999999</v>
      </c>
      <c r="U64" s="92">
        <v>95.2</v>
      </c>
      <c r="V64" s="92">
        <v>95.1</v>
      </c>
      <c r="W64" s="92">
        <v>95.2</v>
      </c>
      <c r="X64" s="93">
        <v>97.03787573328306</v>
      </c>
    </row>
    <row r="65" spans="1:24" ht="13.5" customHeight="1">
      <c r="A65" s="17"/>
      <c r="B65" s="3" t="s">
        <v>30</v>
      </c>
      <c r="C65" s="3" t="s">
        <v>123</v>
      </c>
      <c r="E65" s="87">
        <v>7.7533</v>
      </c>
      <c r="F65" s="88">
        <v>12.4749</v>
      </c>
      <c r="G65" s="89">
        <v>0.0793154</v>
      </c>
      <c r="H65" s="88">
        <v>7.48156</v>
      </c>
      <c r="I65" s="88">
        <v>7.38292</v>
      </c>
      <c r="J65" s="88">
        <v>6.23654</v>
      </c>
      <c r="K65" s="87">
        <v>0.26912</v>
      </c>
      <c r="L65" s="88">
        <v>8.58996</v>
      </c>
      <c r="M65" s="89">
        <v>1.272412</v>
      </c>
      <c r="N65" s="90">
        <v>0.00727484</v>
      </c>
      <c r="O65" s="91">
        <v>0.248882</v>
      </c>
      <c r="P65" s="85">
        <v>2.443674</v>
      </c>
      <c r="Q65" s="85">
        <v>10.5804</v>
      </c>
      <c r="R65" s="91">
        <v>0.1775</v>
      </c>
      <c r="S65" s="91">
        <v>0.12596</v>
      </c>
      <c r="T65" s="58">
        <v>11.93450302</v>
      </c>
      <c r="U65" s="92">
        <v>94.4</v>
      </c>
      <c r="V65" s="92">
        <v>94.3</v>
      </c>
      <c r="W65" s="92">
        <v>94.6</v>
      </c>
      <c r="X65" s="93">
        <v>98.705086637545</v>
      </c>
    </row>
    <row r="66" spans="1:24" ht="13.5" customHeight="1">
      <c r="A66" s="17"/>
      <c r="B66" s="3" t="s">
        <v>31</v>
      </c>
      <c r="C66" s="3" t="s">
        <v>124</v>
      </c>
      <c r="E66" s="87">
        <v>7.7519230769</v>
      </c>
      <c r="F66" s="88">
        <v>12.4823076923</v>
      </c>
      <c r="G66" s="89">
        <v>0.0775026923076</v>
      </c>
      <c r="H66" s="88">
        <v>7.394</v>
      </c>
      <c r="I66" s="88">
        <v>7.2286923076</v>
      </c>
      <c r="J66" s="88">
        <v>6.2134230769</v>
      </c>
      <c r="K66" s="87">
        <v>0.2705384615</v>
      </c>
      <c r="L66" s="88">
        <v>8.4925961538</v>
      </c>
      <c r="M66" s="89">
        <v>1.2739288461</v>
      </c>
      <c r="N66" s="90">
        <v>0.007298615384</v>
      </c>
      <c r="O66" s="91">
        <v>0.2457711538</v>
      </c>
      <c r="P66" s="85">
        <v>2.4234115384</v>
      </c>
      <c r="Q66" s="85">
        <v>10.4613653846</v>
      </c>
      <c r="R66" s="91">
        <v>0.1775</v>
      </c>
      <c r="S66" s="91">
        <v>0.12475</v>
      </c>
      <c r="T66" s="58">
        <v>11.86156776</v>
      </c>
      <c r="U66" s="92">
        <v>94.7</v>
      </c>
      <c r="V66" s="92">
        <v>94.6</v>
      </c>
      <c r="W66" s="92">
        <v>94.8</v>
      </c>
      <c r="X66" s="93">
        <v>99.12348989367375</v>
      </c>
    </row>
    <row r="67" spans="1:24" ht="13.5" customHeight="1">
      <c r="A67" s="17"/>
      <c r="B67" s="3" t="s">
        <v>20</v>
      </c>
      <c r="C67" s="3" t="s">
        <v>135</v>
      </c>
      <c r="E67" s="87">
        <v>7.7529375</v>
      </c>
      <c r="F67" s="88">
        <v>12.6992916666</v>
      </c>
      <c r="G67" s="89">
        <v>0.0749472916666</v>
      </c>
      <c r="H67" s="88">
        <v>7.2867083333</v>
      </c>
      <c r="I67" s="88">
        <v>6.9645416666</v>
      </c>
      <c r="J67" s="88">
        <v>6.1606458333</v>
      </c>
      <c r="K67" s="87">
        <v>0.2685833333</v>
      </c>
      <c r="L67" s="88">
        <v>8.6776666666</v>
      </c>
      <c r="M67" s="89">
        <v>1.2776583333</v>
      </c>
      <c r="N67" s="90">
        <v>0.007344125</v>
      </c>
      <c r="O67" s="91">
        <v>0.2401270833</v>
      </c>
      <c r="P67" s="85">
        <v>2.3863958333</v>
      </c>
      <c r="Q67" s="85">
        <v>10.62675</v>
      </c>
      <c r="R67" s="91">
        <v>0.1775</v>
      </c>
      <c r="S67" s="91">
        <v>0.1254166666</v>
      </c>
      <c r="T67" s="58">
        <v>11.92675002</v>
      </c>
      <c r="U67" s="92">
        <v>94.8</v>
      </c>
      <c r="V67" s="92">
        <v>94.8</v>
      </c>
      <c r="W67" s="92">
        <v>94.7</v>
      </c>
      <c r="X67" s="93">
        <v>99.32531897254047</v>
      </c>
    </row>
    <row r="68" spans="1:24" ht="21" customHeight="1">
      <c r="A68" s="123">
        <v>2014</v>
      </c>
      <c r="B68" s="3" t="s">
        <v>21</v>
      </c>
      <c r="C68" s="3" t="s">
        <v>136</v>
      </c>
      <c r="E68" s="87">
        <v>7.75658</v>
      </c>
      <c r="F68" s="88">
        <v>12.7719</v>
      </c>
      <c r="G68" s="89">
        <v>0.0745502</v>
      </c>
      <c r="H68" s="88">
        <v>7.10676</v>
      </c>
      <c r="I68" s="88">
        <v>6.87146</v>
      </c>
      <c r="J68" s="88">
        <v>6.0955</v>
      </c>
      <c r="K68" s="87">
        <v>0.26628</v>
      </c>
      <c r="L68" s="88">
        <v>8.5815</v>
      </c>
      <c r="M68" s="89">
        <v>1.283604</v>
      </c>
      <c r="N68" s="90">
        <v>0.00728024</v>
      </c>
      <c r="O68" s="91">
        <v>0.236172</v>
      </c>
      <c r="P68" s="85">
        <v>2.349276</v>
      </c>
      <c r="Q68" s="85">
        <v>10.56898</v>
      </c>
      <c r="R68" s="91">
        <v>0.1771</v>
      </c>
      <c r="S68" s="91">
        <v>0.12532</v>
      </c>
      <c r="T68" s="58">
        <v>11.910795929999999</v>
      </c>
      <c r="U68" s="92">
        <v>94.8</v>
      </c>
      <c r="V68" s="92">
        <v>94.9</v>
      </c>
      <c r="W68" s="92">
        <v>94.7</v>
      </c>
      <c r="X68" s="93">
        <v>99.66070828012494</v>
      </c>
    </row>
    <row r="69" spans="1:24" ht="13.5" customHeight="1">
      <c r="A69" s="17"/>
      <c r="B69" s="3" t="s">
        <v>22</v>
      </c>
      <c r="C69" s="3" t="s">
        <v>125</v>
      </c>
      <c r="E69" s="87">
        <v>7.7572272727</v>
      </c>
      <c r="F69" s="88">
        <v>12.8494545454</v>
      </c>
      <c r="G69" s="89">
        <v>0.0760168181818</v>
      </c>
      <c r="H69" s="88">
        <v>7.0214545454</v>
      </c>
      <c r="I69" s="88">
        <v>6.9662954545</v>
      </c>
      <c r="J69" s="88">
        <v>6.1285681818</v>
      </c>
      <c r="K69" s="87">
        <v>0.2633636363</v>
      </c>
      <c r="L69" s="88">
        <v>8.6827045454</v>
      </c>
      <c r="M69" s="89">
        <v>1.2774181818</v>
      </c>
      <c r="N69" s="90">
        <v>0.007249909089999999</v>
      </c>
      <c r="O69" s="91">
        <v>0.2384227272</v>
      </c>
      <c r="P69" s="85">
        <v>2.3456022727</v>
      </c>
      <c r="Q69" s="85">
        <v>10.6036363636</v>
      </c>
      <c r="R69" s="91">
        <v>0.1775</v>
      </c>
      <c r="S69" s="91">
        <v>0.1248636363</v>
      </c>
      <c r="T69" s="58">
        <v>11.94399589</v>
      </c>
      <c r="U69" s="92">
        <v>94.9</v>
      </c>
      <c r="V69" s="92">
        <v>95</v>
      </c>
      <c r="W69" s="92">
        <v>94.8</v>
      </c>
      <c r="X69" s="93">
        <v>99.99202874646589</v>
      </c>
    </row>
    <row r="70" spans="1:24" ht="13.5" customHeight="1">
      <c r="A70" s="17"/>
      <c r="B70" s="3" t="s">
        <v>23</v>
      </c>
      <c r="C70" s="3" t="s">
        <v>137</v>
      </c>
      <c r="E70" s="87">
        <v>7.7607692307</v>
      </c>
      <c r="F70" s="88">
        <v>12.9034423076</v>
      </c>
      <c r="G70" s="89">
        <v>0.0758648076923</v>
      </c>
      <c r="H70" s="88">
        <v>6.986576923</v>
      </c>
      <c r="I70" s="88">
        <v>7.0418653846</v>
      </c>
      <c r="J70" s="88">
        <v>6.1244230769</v>
      </c>
      <c r="K70" s="87">
        <v>0.263</v>
      </c>
      <c r="L70" s="88">
        <v>8.815</v>
      </c>
      <c r="M70" s="89">
        <v>1.2593653846</v>
      </c>
      <c r="N70" s="90">
        <v>0.0072505</v>
      </c>
      <c r="O70" s="91">
        <v>0.2399288461</v>
      </c>
      <c r="P70" s="85">
        <v>2.3650365384</v>
      </c>
      <c r="Q70" s="85">
        <v>10.7296730769</v>
      </c>
      <c r="R70" s="91">
        <v>0.1775</v>
      </c>
      <c r="S70" s="91">
        <v>0.1272115384</v>
      </c>
      <c r="T70" s="58">
        <v>12.01022511</v>
      </c>
      <c r="U70" s="92">
        <v>95.4</v>
      </c>
      <c r="V70" s="92">
        <v>95.5</v>
      </c>
      <c r="W70" s="92">
        <v>95.4</v>
      </c>
      <c r="X70" s="93">
        <v>100.44783853326564</v>
      </c>
    </row>
    <row r="71" spans="1:24" ht="12.75" customHeight="1">
      <c r="A71" s="17"/>
      <c r="B71" s="3" t="s">
        <v>24</v>
      </c>
      <c r="C71" s="3" t="s">
        <v>138</v>
      </c>
      <c r="E71" s="87">
        <v>7.754</v>
      </c>
      <c r="F71" s="88">
        <v>12.9795227272</v>
      </c>
      <c r="G71" s="89">
        <v>0.0756561363636</v>
      </c>
      <c r="H71" s="88">
        <v>7.0524772727</v>
      </c>
      <c r="I71" s="88">
        <v>7.2243181818</v>
      </c>
      <c r="J71" s="88">
        <v>6.1773636363</v>
      </c>
      <c r="K71" s="87">
        <v>0.2632727272</v>
      </c>
      <c r="L71" s="88">
        <v>8.789090909</v>
      </c>
      <c r="M71" s="89">
        <v>1.2470522727</v>
      </c>
      <c r="N71" s="90">
        <v>0.00743290909</v>
      </c>
      <c r="O71" s="91">
        <v>0.2403522727</v>
      </c>
      <c r="P71" s="85">
        <v>2.3809090909</v>
      </c>
      <c r="Q71" s="85">
        <v>10.713840909</v>
      </c>
      <c r="R71" s="91">
        <v>0.1775</v>
      </c>
      <c r="S71" s="91">
        <v>0.1284318181</v>
      </c>
      <c r="T71" s="58">
        <v>12.00451018</v>
      </c>
      <c r="U71" s="92">
        <v>95.8</v>
      </c>
      <c r="V71" s="92">
        <v>95.8</v>
      </c>
      <c r="W71" s="92">
        <v>95.8</v>
      </c>
      <c r="X71" s="93">
        <v>101.11822033816308</v>
      </c>
    </row>
    <row r="72" spans="1:24" ht="12.75" customHeight="1">
      <c r="A72" s="17"/>
      <c r="B72" s="3" t="s">
        <v>25</v>
      </c>
      <c r="C72" s="3" t="s">
        <v>117</v>
      </c>
      <c r="E72" s="87">
        <v>7.75206</v>
      </c>
      <c r="F72" s="88">
        <v>13.05722</v>
      </c>
      <c r="G72" s="89">
        <v>0.0761624</v>
      </c>
      <c r="H72" s="88">
        <v>7.12198</v>
      </c>
      <c r="I72" s="88">
        <v>7.21566</v>
      </c>
      <c r="J72" s="88">
        <v>6.19346</v>
      </c>
      <c r="K72" s="87">
        <v>0.263</v>
      </c>
      <c r="L72" s="88">
        <v>8.721</v>
      </c>
      <c r="M72" s="89">
        <v>1.24278</v>
      </c>
      <c r="N72" s="90">
        <v>0.0075689600000000004</v>
      </c>
      <c r="O72" s="91">
        <v>0.238654</v>
      </c>
      <c r="P72" s="85">
        <v>2.402522</v>
      </c>
      <c r="Q72" s="85">
        <v>10.64322</v>
      </c>
      <c r="R72" s="91">
        <v>0.17846</v>
      </c>
      <c r="S72" s="91">
        <v>0.13096</v>
      </c>
      <c r="T72" s="58">
        <v>11.99443704</v>
      </c>
      <c r="U72" s="92">
        <v>95.8</v>
      </c>
      <c r="V72" s="92">
        <v>95.8</v>
      </c>
      <c r="W72" s="92">
        <v>95.9</v>
      </c>
      <c r="X72" s="93">
        <v>101.00653399868911</v>
      </c>
    </row>
    <row r="73" spans="1:24" ht="12.75" customHeight="1">
      <c r="A73" s="17"/>
      <c r="B73" s="3" t="s">
        <v>26</v>
      </c>
      <c r="C73" s="3" t="s">
        <v>118</v>
      </c>
      <c r="E73" s="87">
        <v>7.751375</v>
      </c>
      <c r="F73" s="88">
        <v>13.1139375</v>
      </c>
      <c r="G73" s="89">
        <v>0.07596604166660001</v>
      </c>
      <c r="H73" s="88">
        <v>7.1607083333</v>
      </c>
      <c r="I73" s="88">
        <v>7.2659375</v>
      </c>
      <c r="J73" s="88">
        <v>6.1962083333</v>
      </c>
      <c r="K73" s="87">
        <v>0.2635</v>
      </c>
      <c r="L73" s="88">
        <v>8.65375</v>
      </c>
      <c r="M73" s="89">
        <v>1.2438354166</v>
      </c>
      <c r="N73" s="90">
        <v>0.0076108750000000005</v>
      </c>
      <c r="O73" s="91">
        <v>0.2388666666</v>
      </c>
      <c r="P73" s="85">
        <v>2.408775</v>
      </c>
      <c r="Q73" s="85">
        <v>10.541125</v>
      </c>
      <c r="R73" s="91">
        <v>0.1805</v>
      </c>
      <c r="S73" s="91">
        <v>0.1296875</v>
      </c>
      <c r="T73" s="58">
        <v>11.94537614</v>
      </c>
      <c r="U73" s="92">
        <v>95.9</v>
      </c>
      <c r="V73" s="92">
        <v>95.8</v>
      </c>
      <c r="W73" s="92">
        <v>96</v>
      </c>
      <c r="X73" s="93">
        <v>101.01745168571037</v>
      </c>
    </row>
    <row r="74" spans="1:24" ht="12.75" customHeight="1">
      <c r="A74" s="17"/>
      <c r="B74" s="3" t="s">
        <v>27</v>
      </c>
      <c r="C74" s="3" t="s">
        <v>140</v>
      </c>
      <c r="E74" s="87">
        <v>7.7498461538</v>
      </c>
      <c r="F74" s="88">
        <v>13.2354615384</v>
      </c>
      <c r="G74" s="89">
        <v>0.076198076923</v>
      </c>
      <c r="H74" s="88">
        <v>7.2240576923</v>
      </c>
      <c r="I74" s="88">
        <v>7.27475</v>
      </c>
      <c r="J74" s="88">
        <v>6.2362884615</v>
      </c>
      <c r="K74" s="87">
        <v>0.264</v>
      </c>
      <c r="L74" s="88">
        <v>8.6361153846</v>
      </c>
      <c r="M74" s="89">
        <v>1.2496</v>
      </c>
      <c r="N74" s="90">
        <v>0.007592</v>
      </c>
      <c r="O74" s="91">
        <v>0.2418173076</v>
      </c>
      <c r="P74" s="85">
        <v>2.4357288461</v>
      </c>
      <c r="Q74" s="85">
        <v>10.4946346153</v>
      </c>
      <c r="R74" s="91">
        <v>0.1805</v>
      </c>
      <c r="S74" s="91">
        <v>0.129</v>
      </c>
      <c r="T74" s="58">
        <v>11.9449975</v>
      </c>
      <c r="U74" s="92">
        <v>95.6</v>
      </c>
      <c r="V74" s="92">
        <v>95.4</v>
      </c>
      <c r="W74" s="92">
        <v>95.7</v>
      </c>
      <c r="X74" s="93">
        <v>101.35053505007224</v>
      </c>
    </row>
    <row r="75" spans="1:24" ht="12.75" customHeight="1">
      <c r="A75" s="17"/>
      <c r="B75" s="3" t="s">
        <v>28</v>
      </c>
      <c r="C75" s="3" t="s">
        <v>121</v>
      </c>
      <c r="E75" s="87">
        <v>7.7498846153</v>
      </c>
      <c r="F75" s="88">
        <v>12.947576923</v>
      </c>
      <c r="G75" s="89">
        <v>0.0752898076923</v>
      </c>
      <c r="H75" s="88">
        <v>7.0950961538</v>
      </c>
      <c r="I75" s="88">
        <v>7.2126153846</v>
      </c>
      <c r="J75" s="88">
        <v>6.2088846153</v>
      </c>
      <c r="K75" s="87">
        <v>0.264</v>
      </c>
      <c r="L75" s="88">
        <v>8.5205384615</v>
      </c>
      <c r="M75" s="89">
        <v>1.25865</v>
      </c>
      <c r="N75" s="90">
        <v>0.007564807692</v>
      </c>
      <c r="O75" s="91">
        <v>0.2425865384</v>
      </c>
      <c r="P75" s="85">
        <v>2.4391826923</v>
      </c>
      <c r="Q75" s="85">
        <v>10.3251923076</v>
      </c>
      <c r="R75" s="91">
        <v>0.1805</v>
      </c>
      <c r="S75" s="91">
        <v>0.1274423076</v>
      </c>
      <c r="T75" s="58">
        <v>11.82836</v>
      </c>
      <c r="U75" s="92">
        <v>95.5</v>
      </c>
      <c r="V75" s="92">
        <v>95.4</v>
      </c>
      <c r="W75" s="92">
        <v>95.6</v>
      </c>
      <c r="X75" s="93">
        <v>98.88450535568181</v>
      </c>
    </row>
    <row r="76" spans="1:24" ht="12.75" customHeight="1">
      <c r="A76" s="17"/>
      <c r="B76" s="3" t="s">
        <v>29</v>
      </c>
      <c r="C76" s="3" t="s">
        <v>122</v>
      </c>
      <c r="E76" s="87">
        <v>7.75162</v>
      </c>
      <c r="F76" s="88">
        <v>12.64944</v>
      </c>
      <c r="G76" s="89">
        <v>0.0722384</v>
      </c>
      <c r="H76" s="88">
        <v>7.0451</v>
      </c>
      <c r="I76" s="88">
        <v>7.01306</v>
      </c>
      <c r="J76" s="88">
        <v>6.1375</v>
      </c>
      <c r="K76" s="87">
        <v>0.26384</v>
      </c>
      <c r="L76" s="88">
        <v>8.28358</v>
      </c>
      <c r="M76" s="89">
        <v>1.262454</v>
      </c>
      <c r="N76" s="90">
        <v>0.00748856</v>
      </c>
      <c r="O76" s="91">
        <v>0.241272</v>
      </c>
      <c r="P76" s="85">
        <v>2.410298</v>
      </c>
      <c r="Q76" s="85">
        <v>10.0044</v>
      </c>
      <c r="R76" s="91">
        <v>0.1805</v>
      </c>
      <c r="S76" s="91">
        <v>0.1275</v>
      </c>
      <c r="T76" s="58">
        <v>11.62148832</v>
      </c>
      <c r="U76" s="92">
        <v>96.1</v>
      </c>
      <c r="V76" s="92">
        <v>96.1</v>
      </c>
      <c r="W76" s="92">
        <v>96.1</v>
      </c>
      <c r="X76" s="93">
        <v>102.57919775599107</v>
      </c>
    </row>
    <row r="77" spans="1:24" ht="12.75" customHeight="1">
      <c r="A77" s="17"/>
      <c r="B77" s="3" t="s">
        <v>30</v>
      </c>
      <c r="C77" s="3" t="s">
        <v>123</v>
      </c>
      <c r="E77" s="87">
        <v>7.75674</v>
      </c>
      <c r="F77" s="88">
        <v>12.45646</v>
      </c>
      <c r="G77" s="89">
        <v>0.07190260000000001</v>
      </c>
      <c r="H77" s="88">
        <v>6.91336</v>
      </c>
      <c r="I77" s="88">
        <v>6.80528</v>
      </c>
      <c r="J77" s="88">
        <v>6.08534</v>
      </c>
      <c r="K77" s="87">
        <v>0.2624</v>
      </c>
      <c r="L77" s="88">
        <v>8.14062</v>
      </c>
      <c r="M77" s="89">
        <v>1.26593</v>
      </c>
      <c r="N77" s="90">
        <v>0.00730728</v>
      </c>
      <c r="O77" s="91">
        <v>0.239492</v>
      </c>
      <c r="P77" s="85">
        <v>2.373468</v>
      </c>
      <c r="Q77" s="85">
        <v>9.83514</v>
      </c>
      <c r="R77" s="91">
        <v>0.1805</v>
      </c>
      <c r="S77" s="91">
        <v>0.12658</v>
      </c>
      <c r="T77" s="58">
        <v>11.52938424</v>
      </c>
      <c r="U77" s="92">
        <v>96.4</v>
      </c>
      <c r="V77" s="92">
        <v>96.4</v>
      </c>
      <c r="W77" s="92">
        <v>96.3</v>
      </c>
      <c r="X77" s="93">
        <v>104.20462641247332</v>
      </c>
    </row>
    <row r="78" spans="1:24" ht="12.75" customHeight="1">
      <c r="A78" s="17"/>
      <c r="B78" s="3" t="s">
        <v>31</v>
      </c>
      <c r="C78" s="3" t="s">
        <v>124</v>
      </c>
      <c r="E78" s="87">
        <v>7.75394</v>
      </c>
      <c r="F78" s="88">
        <v>12.2368</v>
      </c>
      <c r="G78" s="89">
        <v>0.066818</v>
      </c>
      <c r="H78" s="88">
        <v>6.84702</v>
      </c>
      <c r="I78" s="88">
        <v>6.7106</v>
      </c>
      <c r="J78" s="88">
        <v>5.98384</v>
      </c>
      <c r="K78" s="87">
        <v>0.26088</v>
      </c>
      <c r="L78" s="88">
        <v>8.04308</v>
      </c>
      <c r="M78" s="89">
        <v>1.265296</v>
      </c>
      <c r="N78" s="90">
        <v>0.007070760000000001</v>
      </c>
      <c r="O78" s="91">
        <v>0.23725</v>
      </c>
      <c r="P78" s="85">
        <v>2.318814</v>
      </c>
      <c r="Q78" s="85">
        <v>9.67404</v>
      </c>
      <c r="R78" s="91">
        <v>0.17774</v>
      </c>
      <c r="S78" s="91">
        <v>0.12592</v>
      </c>
      <c r="T78" s="58">
        <v>11.374652759999998</v>
      </c>
      <c r="U78" s="92">
        <v>97.4</v>
      </c>
      <c r="V78" s="92">
        <v>97.7</v>
      </c>
      <c r="W78" s="92">
        <v>97.1</v>
      </c>
      <c r="X78" s="93">
        <v>105.62306861312258</v>
      </c>
    </row>
    <row r="79" spans="1:24" ht="12.75" customHeight="1">
      <c r="A79" s="17"/>
      <c r="B79" s="3" t="s">
        <v>20</v>
      </c>
      <c r="C79" s="3" t="s">
        <v>135</v>
      </c>
      <c r="E79" s="87">
        <v>7.7539</v>
      </c>
      <c r="F79" s="88">
        <v>12.12262</v>
      </c>
      <c r="G79" s="89">
        <v>0.0649518</v>
      </c>
      <c r="H79" s="88">
        <v>6.72564</v>
      </c>
      <c r="I79" s="88">
        <v>6.39542</v>
      </c>
      <c r="J79" s="88">
        <v>5.89332</v>
      </c>
      <c r="K79" s="87">
        <v>0.25716</v>
      </c>
      <c r="L79" s="88">
        <v>7.94516</v>
      </c>
      <c r="M79" s="89">
        <v>1.252054</v>
      </c>
      <c r="N79" s="90">
        <v>0.00703024</v>
      </c>
      <c r="O79" s="91">
        <v>0.236262</v>
      </c>
      <c r="P79" s="85">
        <v>2.228906</v>
      </c>
      <c r="Q79" s="85">
        <v>9.55622</v>
      </c>
      <c r="R79" s="91">
        <v>0.1775</v>
      </c>
      <c r="S79" s="91">
        <v>0.12482</v>
      </c>
      <c r="T79" s="58">
        <v>11.29649244</v>
      </c>
      <c r="U79" s="92">
        <v>98.6</v>
      </c>
      <c r="V79" s="92">
        <v>98.9</v>
      </c>
      <c r="W79" s="92">
        <v>98.1</v>
      </c>
      <c r="X79" s="93">
        <v>106.88761902679754</v>
      </c>
    </row>
    <row r="80" spans="1:24" ht="21" customHeight="1">
      <c r="A80" s="123">
        <v>2015</v>
      </c>
      <c r="B80" s="3" t="s">
        <v>21</v>
      </c>
      <c r="C80" s="3" t="s">
        <v>141</v>
      </c>
      <c r="E80" s="87">
        <v>7.7526538461</v>
      </c>
      <c r="F80" s="88">
        <v>11.7489038461</v>
      </c>
      <c r="G80" s="89">
        <v>0.06551403846149999</v>
      </c>
      <c r="H80" s="88">
        <v>6.4145384615</v>
      </c>
      <c r="I80" s="88">
        <v>6.260076923</v>
      </c>
      <c r="J80" s="88">
        <v>5.7969423076</v>
      </c>
      <c r="K80" s="87">
        <v>0.2506923076</v>
      </c>
      <c r="L80" s="88">
        <v>8.2507115384</v>
      </c>
      <c r="M80" s="89">
        <v>1.2452653846</v>
      </c>
      <c r="N80" s="90">
        <v>0.007126153846</v>
      </c>
      <c r="O80" s="91">
        <v>0.2374096153</v>
      </c>
      <c r="P80" s="85">
        <v>2.1640096153</v>
      </c>
      <c r="Q80" s="85">
        <v>9.0170384615</v>
      </c>
      <c r="R80" s="91">
        <v>0.1775</v>
      </c>
      <c r="S80" s="91">
        <v>0.1252115384</v>
      </c>
      <c r="T80" s="58">
        <v>11.01507475</v>
      </c>
      <c r="U80" s="92">
        <v>99.5</v>
      </c>
      <c r="V80" s="92">
        <v>99.8</v>
      </c>
      <c r="W80" s="92">
        <v>99.1</v>
      </c>
      <c r="X80" s="93">
        <v>108.24351772532368</v>
      </c>
    </row>
    <row r="81" spans="1:24" ht="13.5" customHeight="1">
      <c r="A81" s="17"/>
      <c r="B81" s="3" t="s">
        <v>22</v>
      </c>
      <c r="C81" s="3" t="s">
        <v>125</v>
      </c>
      <c r="E81" s="87">
        <v>7.7544047619</v>
      </c>
      <c r="F81" s="88">
        <v>11.8761666666</v>
      </c>
      <c r="G81" s="89">
        <v>0.0653314285714</v>
      </c>
      <c r="H81" s="88">
        <v>6.1975238095</v>
      </c>
      <c r="I81" s="88">
        <v>6.0389523809</v>
      </c>
      <c r="J81" s="88">
        <v>5.7217142857</v>
      </c>
      <c r="K81" s="87">
        <v>0.2515714285</v>
      </c>
      <c r="L81" s="88">
        <v>8.303547619</v>
      </c>
      <c r="M81" s="89">
        <v>1.2383238095</v>
      </c>
      <c r="N81" s="90">
        <v>0.007057714285</v>
      </c>
      <c r="O81" s="91">
        <v>0.238595238</v>
      </c>
      <c r="P81" s="85">
        <v>2.1573666666</v>
      </c>
      <c r="Q81" s="85">
        <v>8.801095238</v>
      </c>
      <c r="R81" s="91">
        <v>0.1775</v>
      </c>
      <c r="S81" s="91">
        <v>0.1250238095</v>
      </c>
      <c r="T81" s="58">
        <v>10.95143944</v>
      </c>
      <c r="U81" s="92">
        <v>100.1</v>
      </c>
      <c r="V81" s="92">
        <v>100.3</v>
      </c>
      <c r="W81" s="92">
        <v>99.8</v>
      </c>
      <c r="X81" s="93">
        <v>108.67447780543785</v>
      </c>
    </row>
    <row r="82" spans="1:24" ht="13.5" customHeight="1">
      <c r="A82" s="17"/>
      <c r="B82" s="3" t="s">
        <v>23</v>
      </c>
      <c r="C82" s="3" t="s">
        <v>137</v>
      </c>
      <c r="E82" s="87">
        <v>7.7573846153</v>
      </c>
      <c r="F82" s="88">
        <v>11.6158076923</v>
      </c>
      <c r="G82" s="89">
        <v>0.0644617307692</v>
      </c>
      <c r="H82" s="88">
        <v>6.1508076923</v>
      </c>
      <c r="I82" s="88">
        <v>5.9971923076</v>
      </c>
      <c r="J82" s="88">
        <v>5.6324615384</v>
      </c>
      <c r="K82" s="87">
        <v>0.252</v>
      </c>
      <c r="L82" s="88">
        <v>7.9136923076</v>
      </c>
      <c r="M82" s="89">
        <v>1.2417557692</v>
      </c>
      <c r="N82" s="90">
        <v>0.006971846153</v>
      </c>
      <c r="O82" s="91">
        <v>0.2382230769</v>
      </c>
      <c r="P82" s="85">
        <v>2.1076461538</v>
      </c>
      <c r="Q82" s="85">
        <v>8.39675</v>
      </c>
      <c r="R82" s="91">
        <v>0.1775</v>
      </c>
      <c r="S82" s="91">
        <v>0.1242692307</v>
      </c>
      <c r="T82" s="58">
        <v>10.74414313</v>
      </c>
      <c r="U82" s="92">
        <v>100.6</v>
      </c>
      <c r="V82" s="92">
        <v>101</v>
      </c>
      <c r="W82" s="92">
        <v>100.3</v>
      </c>
      <c r="X82" s="93">
        <v>109.28714069597059</v>
      </c>
    </row>
    <row r="83" spans="1:24" ht="13.5" customHeight="1">
      <c r="A83" s="17"/>
      <c r="B83" s="3" t="s">
        <v>24</v>
      </c>
      <c r="C83" s="3" t="s">
        <v>138</v>
      </c>
      <c r="E83" s="87">
        <v>7.7500454545</v>
      </c>
      <c r="F83" s="88">
        <v>11.5813636363</v>
      </c>
      <c r="G83" s="89">
        <v>0.0648547727272</v>
      </c>
      <c r="H83" s="88">
        <v>6.2821363636</v>
      </c>
      <c r="I83" s="88">
        <v>6.0031818181</v>
      </c>
      <c r="J83" s="88">
        <v>5.7464090909</v>
      </c>
      <c r="K83" s="87">
        <v>0.2542272727</v>
      </c>
      <c r="L83" s="88">
        <v>8.053840909</v>
      </c>
      <c r="M83" s="89">
        <v>1.2491136363</v>
      </c>
      <c r="N83" s="90">
        <v>0.007145727272</v>
      </c>
      <c r="O83" s="91">
        <v>0.238875</v>
      </c>
      <c r="P83" s="85">
        <v>2.1339454545</v>
      </c>
      <c r="Q83" s="85">
        <v>8.3509318181</v>
      </c>
      <c r="R83" s="91">
        <v>0.1775</v>
      </c>
      <c r="S83" s="91">
        <v>0.1236590909</v>
      </c>
      <c r="T83" s="58">
        <v>10.725534999999999</v>
      </c>
      <c r="U83" s="92">
        <v>100.1</v>
      </c>
      <c r="V83" s="92">
        <v>100.3</v>
      </c>
      <c r="W83" s="92">
        <v>99.8</v>
      </c>
      <c r="X83" s="93">
        <v>107.4975765509134</v>
      </c>
    </row>
    <row r="84" spans="1:24" ht="13.5" customHeight="1">
      <c r="A84" s="17"/>
      <c r="B84" s="3" t="s">
        <v>25</v>
      </c>
      <c r="C84" s="3" t="s">
        <v>142</v>
      </c>
      <c r="E84" s="87">
        <v>7.7516666666</v>
      </c>
      <c r="F84" s="88">
        <v>11.9798333333</v>
      </c>
      <c r="G84" s="89">
        <v>0.0642120833333</v>
      </c>
      <c r="H84" s="88">
        <v>6.3717708333</v>
      </c>
      <c r="I84" s="88">
        <v>6.1161666666</v>
      </c>
      <c r="J84" s="88">
        <v>5.8106666666</v>
      </c>
      <c r="K84" s="87">
        <v>0.259125</v>
      </c>
      <c r="L84" s="88">
        <v>8.3223541666</v>
      </c>
      <c r="M84" s="89">
        <v>1.2491041666</v>
      </c>
      <c r="N84" s="90">
        <v>0.007100416666</v>
      </c>
      <c r="O84" s="91">
        <v>0.2320666666</v>
      </c>
      <c r="P84" s="85">
        <v>2.1532229166</v>
      </c>
      <c r="Q84" s="85">
        <v>8.6581875</v>
      </c>
      <c r="R84" s="91">
        <v>0.177375</v>
      </c>
      <c r="S84" s="91">
        <v>0.1217708333</v>
      </c>
      <c r="T84" s="58">
        <v>10.88791656</v>
      </c>
      <c r="U84" s="92">
        <v>99.7</v>
      </c>
      <c r="V84" s="92">
        <v>99.9</v>
      </c>
      <c r="W84" s="92">
        <v>99.4</v>
      </c>
      <c r="X84" s="93">
        <v>107.19269678066641</v>
      </c>
    </row>
    <row r="85" spans="1:24" ht="13.5" customHeight="1">
      <c r="A85" s="17"/>
      <c r="B85" s="3" t="s">
        <v>26</v>
      </c>
      <c r="C85" s="3" t="s">
        <v>143</v>
      </c>
      <c r="E85" s="87">
        <v>7.75222</v>
      </c>
      <c r="F85" s="88">
        <v>12.05618</v>
      </c>
      <c r="G85" s="89">
        <v>0.06264600000000001</v>
      </c>
      <c r="H85" s="88">
        <v>6.27198</v>
      </c>
      <c r="I85" s="88">
        <v>5.97748</v>
      </c>
      <c r="J85" s="88">
        <v>5.75772</v>
      </c>
      <c r="K85" s="87">
        <v>0.25784</v>
      </c>
      <c r="L85" s="88">
        <v>8.31824</v>
      </c>
      <c r="M85" s="89">
        <v>1.248868</v>
      </c>
      <c r="N85" s="90">
        <v>0.00696624</v>
      </c>
      <c r="O85" s="91">
        <v>0.230296</v>
      </c>
      <c r="P85" s="85">
        <v>2.07338</v>
      </c>
      <c r="Q85" s="85">
        <v>8.69242</v>
      </c>
      <c r="R85" s="91">
        <v>0.17554</v>
      </c>
      <c r="S85" s="91">
        <v>0.12158</v>
      </c>
      <c r="T85" s="58">
        <v>10.88954448</v>
      </c>
      <c r="U85" s="92">
        <v>100.1</v>
      </c>
      <c r="V85" s="92">
        <v>100.5</v>
      </c>
      <c r="W85" s="92">
        <v>99.7</v>
      </c>
      <c r="X85" s="93">
        <v>107.57839085021055</v>
      </c>
    </row>
    <row r="86" spans="1:24" ht="13.5" customHeight="1">
      <c r="A86" s="17"/>
      <c r="B86" s="3" t="s">
        <v>27</v>
      </c>
      <c r="C86" s="3" t="s">
        <v>144</v>
      </c>
      <c r="E86" s="87">
        <v>7.7511538461</v>
      </c>
      <c r="F86" s="88">
        <v>12.0581538461</v>
      </c>
      <c r="G86" s="89">
        <v>0.0628311538461</v>
      </c>
      <c r="H86" s="88">
        <v>6.0354038461</v>
      </c>
      <c r="I86" s="88">
        <v>5.7400192307</v>
      </c>
      <c r="J86" s="88">
        <v>5.693</v>
      </c>
      <c r="K86" s="87">
        <v>0.2565</v>
      </c>
      <c r="L86" s="88">
        <v>8.1316538461</v>
      </c>
      <c r="M86" s="89">
        <v>1.247125</v>
      </c>
      <c r="N86" s="90">
        <v>0.006764807692</v>
      </c>
      <c r="O86" s="91">
        <v>0.2265711538</v>
      </c>
      <c r="P86" s="85">
        <v>2.0379346153</v>
      </c>
      <c r="Q86" s="85">
        <v>8.5266923076</v>
      </c>
      <c r="R86" s="91">
        <v>0.175</v>
      </c>
      <c r="S86" s="91">
        <v>0.122</v>
      </c>
      <c r="T86" s="58">
        <v>10.820396</v>
      </c>
      <c r="U86" s="92">
        <v>100.6</v>
      </c>
      <c r="V86" s="92">
        <v>101</v>
      </c>
      <c r="W86" s="92">
        <v>100.1</v>
      </c>
      <c r="X86" s="93">
        <v>108.19339352168393</v>
      </c>
    </row>
    <row r="87" spans="1:24" ht="13.5" customHeight="1">
      <c r="A87" s="17"/>
      <c r="B87" s="3" t="s">
        <v>28</v>
      </c>
      <c r="C87" s="3" t="s">
        <v>145</v>
      </c>
      <c r="E87" s="87">
        <v>7.7523846153</v>
      </c>
      <c r="F87" s="88">
        <v>12.0869615384</v>
      </c>
      <c r="G87" s="89">
        <v>0.0629565384615</v>
      </c>
      <c r="H87" s="88">
        <v>5.8994807692</v>
      </c>
      <c r="I87" s="88">
        <v>5.6595</v>
      </c>
      <c r="J87" s="88">
        <v>5.5460576923</v>
      </c>
      <c r="K87" s="87">
        <v>0.250076923</v>
      </c>
      <c r="L87" s="88">
        <v>8.01225</v>
      </c>
      <c r="M87" s="89">
        <v>1.2150403846</v>
      </c>
      <c r="N87" s="90">
        <v>0.006579307692</v>
      </c>
      <c r="O87" s="91">
        <v>0.2195884615</v>
      </c>
      <c r="P87" s="85">
        <v>1.9115826923</v>
      </c>
      <c r="Q87" s="85">
        <v>8.6345961538</v>
      </c>
      <c r="R87" s="91">
        <v>0.1728846153</v>
      </c>
      <c r="S87" s="91">
        <v>0.1194038461</v>
      </c>
      <c r="T87" s="58">
        <v>10.871482319999998</v>
      </c>
      <c r="U87" s="92">
        <v>102.5</v>
      </c>
      <c r="V87" s="92">
        <v>103.1</v>
      </c>
      <c r="W87" s="92">
        <v>101.9</v>
      </c>
      <c r="X87" s="93">
        <v>108.08782626923235</v>
      </c>
    </row>
    <row r="88" spans="1:24" ht="13.5" customHeight="1">
      <c r="A88" s="17"/>
      <c r="B88" s="3" t="s">
        <v>29</v>
      </c>
      <c r="C88" s="3" t="s">
        <v>146</v>
      </c>
      <c r="E88" s="87">
        <v>7.7495416666</v>
      </c>
      <c r="F88" s="88">
        <v>11.8996041666</v>
      </c>
      <c r="G88" s="89">
        <v>0.06452833333329999</v>
      </c>
      <c r="H88" s="88">
        <v>5.8465</v>
      </c>
      <c r="I88" s="88">
        <v>5.4760833333</v>
      </c>
      <c r="J88" s="88">
        <v>5.4813958333</v>
      </c>
      <c r="K88" s="87">
        <v>0.2465</v>
      </c>
      <c r="L88" s="88">
        <v>7.9763125</v>
      </c>
      <c r="M88" s="89">
        <v>1.20785</v>
      </c>
      <c r="N88" s="90">
        <v>0.006544083333</v>
      </c>
      <c r="O88" s="91">
        <v>0.2157958333</v>
      </c>
      <c r="P88" s="85">
        <v>1.7999145833</v>
      </c>
      <c r="Q88" s="85">
        <v>8.7120208333</v>
      </c>
      <c r="R88" s="91">
        <v>0.16775</v>
      </c>
      <c r="S88" s="91">
        <v>0.117</v>
      </c>
      <c r="T88" s="58">
        <v>10.8987475</v>
      </c>
      <c r="U88" s="92">
        <v>103</v>
      </c>
      <c r="V88" s="92">
        <v>103.6</v>
      </c>
      <c r="W88" s="92">
        <v>102.3</v>
      </c>
      <c r="X88" s="93">
        <v>111.11723607556713</v>
      </c>
    </row>
    <row r="89" spans="1:24" ht="13.5" customHeight="1">
      <c r="A89" s="17"/>
      <c r="B89" s="3" t="s">
        <v>30</v>
      </c>
      <c r="C89" s="3" t="s">
        <v>147</v>
      </c>
      <c r="E89" s="87">
        <v>7.7495</v>
      </c>
      <c r="F89" s="88">
        <v>11.8886</v>
      </c>
      <c r="G89" s="89">
        <v>0.06455280000000001</v>
      </c>
      <c r="H89" s="88">
        <v>5.9348</v>
      </c>
      <c r="I89" s="88">
        <v>5.59196</v>
      </c>
      <c r="J89" s="88">
        <v>5.53764</v>
      </c>
      <c r="K89" s="87">
        <v>0.24604</v>
      </c>
      <c r="L89" s="88">
        <v>7.99946</v>
      </c>
      <c r="M89" s="89">
        <v>1.218486</v>
      </c>
      <c r="N89" s="90">
        <v>0.0067796</v>
      </c>
      <c r="O89" s="91">
        <v>0.217606</v>
      </c>
      <c r="P89" s="85">
        <v>1.825608</v>
      </c>
      <c r="Q89" s="85">
        <v>8.69914</v>
      </c>
      <c r="R89" s="91">
        <v>0.16954</v>
      </c>
      <c r="S89" s="91">
        <v>0.11926</v>
      </c>
      <c r="T89" s="58">
        <v>10.89743</v>
      </c>
      <c r="U89" s="92">
        <v>102.3</v>
      </c>
      <c r="V89" s="92">
        <v>102.8</v>
      </c>
      <c r="W89" s="92">
        <v>101.6</v>
      </c>
      <c r="X89" s="93">
        <v>112.08910014774611</v>
      </c>
    </row>
    <row r="90" spans="1:24" ht="13.5" customHeight="1">
      <c r="A90" s="17"/>
      <c r="B90" s="3" t="s">
        <v>31</v>
      </c>
      <c r="C90" s="3" t="s">
        <v>148</v>
      </c>
      <c r="E90" s="87">
        <v>7.74986</v>
      </c>
      <c r="F90" s="88">
        <v>11.77564</v>
      </c>
      <c r="G90" s="89">
        <v>0.0632366</v>
      </c>
      <c r="H90" s="88">
        <v>5.83896</v>
      </c>
      <c r="I90" s="88">
        <v>5.54316</v>
      </c>
      <c r="J90" s="88">
        <v>5.48142</v>
      </c>
      <c r="K90" s="87">
        <v>0.2454</v>
      </c>
      <c r="L90" s="88">
        <v>7.6823</v>
      </c>
      <c r="M90" s="89">
        <v>1.21089</v>
      </c>
      <c r="N90" s="90">
        <v>0.00671832</v>
      </c>
      <c r="O90" s="91">
        <v>0.216958</v>
      </c>
      <c r="P90" s="85">
        <v>1.797844</v>
      </c>
      <c r="Q90" s="85">
        <v>8.32172</v>
      </c>
      <c r="R90" s="91">
        <v>0.1705</v>
      </c>
      <c r="S90" s="91">
        <v>0.11742</v>
      </c>
      <c r="T90" s="58">
        <v>10.7133675</v>
      </c>
      <c r="U90" s="92">
        <v>103.4</v>
      </c>
      <c r="V90" s="92">
        <v>103.9</v>
      </c>
      <c r="W90" s="92">
        <v>102.7</v>
      </c>
      <c r="X90" s="93">
        <v>113.49523380416669</v>
      </c>
    </row>
    <row r="91" spans="1:24" ht="13.5" customHeight="1">
      <c r="A91" s="17"/>
      <c r="B91" s="3" t="s">
        <v>20</v>
      </c>
      <c r="C91" s="3" t="s">
        <v>149</v>
      </c>
      <c r="E91" s="87">
        <v>7.75022</v>
      </c>
      <c r="F91" s="88">
        <v>11.63252</v>
      </c>
      <c r="G91" s="89">
        <v>0.0636512</v>
      </c>
      <c r="H91" s="88">
        <v>5.66564</v>
      </c>
      <c r="I91" s="88">
        <v>5.62122</v>
      </c>
      <c r="J91" s="88">
        <v>5.50516</v>
      </c>
      <c r="K91" s="87">
        <v>0.24392</v>
      </c>
      <c r="L91" s="88">
        <v>7.79006</v>
      </c>
      <c r="M91" s="89">
        <v>1.18906</v>
      </c>
      <c r="N91" s="90">
        <v>0.0066091200000000004</v>
      </c>
      <c r="O91" s="91">
        <v>0.215686</v>
      </c>
      <c r="P91" s="85">
        <v>1.811672</v>
      </c>
      <c r="Q91" s="85">
        <v>8.43524</v>
      </c>
      <c r="R91" s="91">
        <v>0.16882</v>
      </c>
      <c r="S91" s="91">
        <v>0.11644</v>
      </c>
      <c r="T91" s="58">
        <v>10.737935</v>
      </c>
      <c r="U91" s="92">
        <v>104.3</v>
      </c>
      <c r="V91" s="92">
        <v>104.8</v>
      </c>
      <c r="W91" s="92">
        <v>103.7</v>
      </c>
      <c r="X91" s="93">
        <v>114.4284054672139</v>
      </c>
    </row>
    <row r="92" spans="1:24" ht="21" customHeight="1">
      <c r="A92" s="123">
        <v>2016</v>
      </c>
      <c r="B92" s="3" t="s">
        <v>21</v>
      </c>
      <c r="C92" s="3" t="s">
        <v>150</v>
      </c>
      <c r="E92" s="87">
        <v>7.77838</v>
      </c>
      <c r="F92" s="88">
        <v>11.21026</v>
      </c>
      <c r="G92" s="89">
        <v>0.0657698</v>
      </c>
      <c r="H92" s="88">
        <v>5.47534</v>
      </c>
      <c r="I92" s="88">
        <v>5.45972</v>
      </c>
      <c r="J92" s="88">
        <v>5.43072</v>
      </c>
      <c r="K92" s="87">
        <v>0.23988</v>
      </c>
      <c r="L92" s="88">
        <v>7.72922</v>
      </c>
      <c r="M92" s="89">
        <v>1.175116</v>
      </c>
      <c r="N92" s="90">
        <v>0.00647076</v>
      </c>
      <c r="O92" s="91">
        <v>0.21556</v>
      </c>
      <c r="P92" s="85">
        <v>1.795492</v>
      </c>
      <c r="Q92" s="85">
        <v>8.45154</v>
      </c>
      <c r="R92" s="91">
        <v>0.1665</v>
      </c>
      <c r="S92" s="91">
        <v>0.11572</v>
      </c>
      <c r="T92" s="58">
        <v>10.748184859999999</v>
      </c>
      <c r="U92" s="92">
        <v>105</v>
      </c>
      <c r="V92" s="92">
        <v>105.5</v>
      </c>
      <c r="W92" s="92">
        <v>104.5</v>
      </c>
      <c r="X92" s="93">
        <v>115.40391937356502</v>
      </c>
    </row>
    <row r="93" spans="1:24" ht="13.5" customHeight="1">
      <c r="A93" s="17"/>
      <c r="B93" s="3" t="s">
        <v>22</v>
      </c>
      <c r="C93" s="3" t="s">
        <v>125</v>
      </c>
      <c r="E93" s="87">
        <v>7.7806363636</v>
      </c>
      <c r="F93" s="88">
        <v>11.1189090909</v>
      </c>
      <c r="G93" s="89">
        <v>0.0679238636363</v>
      </c>
      <c r="H93" s="88">
        <v>5.6415681818</v>
      </c>
      <c r="I93" s="88">
        <v>5.5537272727</v>
      </c>
      <c r="J93" s="88">
        <v>5.53375</v>
      </c>
      <c r="K93" s="87">
        <v>0.2406363636</v>
      </c>
      <c r="L93" s="88">
        <v>7.833840909</v>
      </c>
      <c r="M93" s="89">
        <v>1.1879340909</v>
      </c>
      <c r="N93" s="90">
        <v>0.006378931818</v>
      </c>
      <c r="O93" s="91">
        <v>0.2188204545</v>
      </c>
      <c r="P93" s="85">
        <v>1.859065909</v>
      </c>
      <c r="Q93" s="85">
        <v>8.6293863636</v>
      </c>
      <c r="R93" s="91">
        <v>0.1665</v>
      </c>
      <c r="S93" s="91">
        <v>0.11402272720000001</v>
      </c>
      <c r="T93" s="58">
        <v>10.83924424</v>
      </c>
      <c r="U93" s="92">
        <v>103.9</v>
      </c>
      <c r="V93" s="92">
        <v>104.3</v>
      </c>
      <c r="W93" s="92">
        <v>103.4</v>
      </c>
      <c r="X93" s="93">
        <v>114.55896855961072</v>
      </c>
    </row>
    <row r="94" spans="1:24" ht="13.5" customHeight="1">
      <c r="A94" s="17"/>
      <c r="B94" s="3" t="s">
        <v>23</v>
      </c>
      <c r="C94" s="3" t="s">
        <v>137</v>
      </c>
      <c r="E94" s="87">
        <v>7.7610833333</v>
      </c>
      <c r="F94" s="88">
        <v>11.0514375</v>
      </c>
      <c r="G94" s="89">
        <v>0.06870749999999999</v>
      </c>
      <c r="H94" s="88">
        <v>5.8641666666</v>
      </c>
      <c r="I94" s="88">
        <v>5.8126666666</v>
      </c>
      <c r="J94" s="88">
        <v>5.6498541666</v>
      </c>
      <c r="K94" s="87">
        <v>0.2439583333</v>
      </c>
      <c r="L94" s="88">
        <v>7.8927916666</v>
      </c>
      <c r="M94" s="89">
        <v>1.1932354166</v>
      </c>
      <c r="N94" s="90">
        <v>0.006551375000000001</v>
      </c>
      <c r="O94" s="91">
        <v>0.2207520833</v>
      </c>
      <c r="P94" s="85">
        <v>1.9037770833</v>
      </c>
      <c r="Q94" s="85">
        <v>8.62275</v>
      </c>
      <c r="R94" s="91">
        <v>0.1665416666</v>
      </c>
      <c r="S94" s="91">
        <v>0.1158333333</v>
      </c>
      <c r="T94" s="58">
        <v>10.82791437</v>
      </c>
      <c r="U94" s="92">
        <v>103.2</v>
      </c>
      <c r="V94" s="92">
        <v>103.4</v>
      </c>
      <c r="W94" s="92">
        <v>102.8</v>
      </c>
      <c r="X94" s="93">
        <v>113.28199578116892</v>
      </c>
    </row>
    <row r="95" spans="1:24" ht="13.5" customHeight="1">
      <c r="A95" s="17"/>
      <c r="B95" s="3" t="s">
        <v>24</v>
      </c>
      <c r="C95" s="3" t="s">
        <v>138</v>
      </c>
      <c r="E95" s="87">
        <v>7.75618</v>
      </c>
      <c r="F95" s="88">
        <v>11.09382</v>
      </c>
      <c r="G95" s="89">
        <v>0.0708986</v>
      </c>
      <c r="H95" s="88">
        <v>6.04672</v>
      </c>
      <c r="I95" s="88">
        <v>5.94124</v>
      </c>
      <c r="J95" s="88">
        <v>5.74438</v>
      </c>
      <c r="K95" s="87">
        <v>0.24612</v>
      </c>
      <c r="L95" s="88">
        <v>8.04716</v>
      </c>
      <c r="M95" s="89">
        <v>1.195686</v>
      </c>
      <c r="N95" s="90">
        <v>0.00676608</v>
      </c>
      <c r="O95" s="91">
        <v>0.221598</v>
      </c>
      <c r="P95" s="85">
        <v>1.987106</v>
      </c>
      <c r="Q95" s="85">
        <v>8.79402</v>
      </c>
      <c r="R95" s="91">
        <v>0.1675</v>
      </c>
      <c r="S95" s="91">
        <v>0.11678</v>
      </c>
      <c r="T95" s="58">
        <v>10.926652800000001</v>
      </c>
      <c r="U95" s="92">
        <v>102.3</v>
      </c>
      <c r="V95" s="92">
        <v>102.4</v>
      </c>
      <c r="W95" s="92">
        <v>102.1</v>
      </c>
      <c r="X95" s="93">
        <v>111.14377739878776</v>
      </c>
    </row>
    <row r="96" spans="1:24" ht="13.5" customHeight="1">
      <c r="A96" s="17"/>
      <c r="B96" s="3" t="s">
        <v>25</v>
      </c>
      <c r="C96" s="3" t="s">
        <v>142</v>
      </c>
      <c r="E96" s="87">
        <v>7.7634583333</v>
      </c>
      <c r="F96" s="88">
        <v>11.2768125</v>
      </c>
      <c r="G96" s="89">
        <v>0.0712375</v>
      </c>
      <c r="H96" s="88">
        <v>5.9933125</v>
      </c>
      <c r="I96" s="88">
        <v>5.6672291666</v>
      </c>
      <c r="J96" s="88">
        <v>5.6627291666</v>
      </c>
      <c r="K96" s="87">
        <v>0.2451666666</v>
      </c>
      <c r="L96" s="88">
        <v>7.9293125</v>
      </c>
      <c r="M96" s="89">
        <v>1.18601875</v>
      </c>
      <c r="N96" s="90">
        <v>0.006603166666</v>
      </c>
      <c r="O96" s="91">
        <v>0.2196208333</v>
      </c>
      <c r="P96" s="85">
        <v>1.9174979166</v>
      </c>
      <c r="Q96" s="85">
        <v>8.7721875</v>
      </c>
      <c r="R96" s="91">
        <v>0.1675</v>
      </c>
      <c r="S96" s="91">
        <v>0.1160416666</v>
      </c>
      <c r="T96" s="58">
        <v>10.95568901</v>
      </c>
      <c r="U96" s="92">
        <v>103</v>
      </c>
      <c r="V96" s="92">
        <v>103.1</v>
      </c>
      <c r="W96" s="92">
        <v>102.8</v>
      </c>
      <c r="X96" s="93">
        <v>111.94853560066034</v>
      </c>
    </row>
    <row r="97" spans="1:24" ht="13.5" customHeight="1">
      <c r="A97" s="17"/>
      <c r="B97" s="3" t="s">
        <v>26</v>
      </c>
      <c r="C97" s="3" t="s">
        <v>143</v>
      </c>
      <c r="E97" s="87">
        <v>7.76178</v>
      </c>
      <c r="F97" s="88">
        <v>11.02294</v>
      </c>
      <c r="G97" s="89">
        <v>0.073744</v>
      </c>
      <c r="H97" s="88">
        <v>6.01598</v>
      </c>
      <c r="I97" s="88">
        <v>5.74</v>
      </c>
      <c r="J97" s="88">
        <v>5.7289</v>
      </c>
      <c r="K97" s="87">
        <v>0.24428</v>
      </c>
      <c r="L97" s="88">
        <v>8.00174</v>
      </c>
      <c r="M97" s="89">
        <v>1.175028</v>
      </c>
      <c r="N97" s="90">
        <v>0.00664612</v>
      </c>
      <c r="O97" s="91">
        <v>0.220306</v>
      </c>
      <c r="P97" s="85">
        <v>1.898716</v>
      </c>
      <c r="Q97" s="85">
        <v>8.71992</v>
      </c>
      <c r="R97" s="91">
        <v>0.1675</v>
      </c>
      <c r="S97" s="91">
        <v>0.11546</v>
      </c>
      <c r="T97" s="58">
        <v>10.926800259999998</v>
      </c>
      <c r="U97" s="92">
        <v>103.3</v>
      </c>
      <c r="V97" s="92">
        <v>103.3</v>
      </c>
      <c r="W97" s="92">
        <v>103.2</v>
      </c>
      <c r="X97" s="93">
        <v>112.08643275066052</v>
      </c>
    </row>
    <row r="98" spans="1:24" ht="13.5" customHeight="1">
      <c r="A98" s="17"/>
      <c r="B98" s="3" t="s">
        <v>27</v>
      </c>
      <c r="C98" s="3" t="s">
        <v>144</v>
      </c>
      <c r="E98" s="87">
        <v>7.75732</v>
      </c>
      <c r="F98" s="88">
        <v>10.20588</v>
      </c>
      <c r="G98" s="89">
        <v>0.074644</v>
      </c>
      <c r="H98" s="88">
        <v>5.95408</v>
      </c>
      <c r="I98" s="88">
        <v>5.84326</v>
      </c>
      <c r="J98" s="88">
        <v>5.74546</v>
      </c>
      <c r="K98" s="87">
        <v>0.24644</v>
      </c>
      <c r="L98" s="88">
        <v>7.90262</v>
      </c>
      <c r="M98" s="89">
        <v>1.160148</v>
      </c>
      <c r="N98" s="90">
        <v>0.00680404</v>
      </c>
      <c r="O98" s="91">
        <v>0.22171</v>
      </c>
      <c r="P98" s="85">
        <v>1.92931</v>
      </c>
      <c r="Q98" s="85">
        <v>8.58608</v>
      </c>
      <c r="R98" s="91">
        <v>0.1675</v>
      </c>
      <c r="S98" s="91">
        <v>0.1156</v>
      </c>
      <c r="T98" s="58">
        <v>10.7837814</v>
      </c>
      <c r="U98" s="92">
        <v>104</v>
      </c>
      <c r="V98" s="92">
        <v>103.8</v>
      </c>
      <c r="W98" s="92">
        <v>104.2</v>
      </c>
      <c r="X98" s="93">
        <v>112.89000321437028</v>
      </c>
    </row>
    <row r="99" spans="1:24" ht="13.5" customHeight="1">
      <c r="A99" s="17"/>
      <c r="B99" s="3" t="s">
        <v>28</v>
      </c>
      <c r="C99" s="3" t="s">
        <v>145</v>
      </c>
      <c r="E99" s="87">
        <v>7.756576923</v>
      </c>
      <c r="F99" s="88">
        <v>10.1558076923</v>
      </c>
      <c r="G99" s="89">
        <v>0.076600576923</v>
      </c>
      <c r="H99" s="88">
        <v>5.9711346153</v>
      </c>
      <c r="I99" s="88">
        <v>5.9180576923</v>
      </c>
      <c r="J99" s="88">
        <v>5.7549038461</v>
      </c>
      <c r="K99" s="87">
        <v>0.2509615384</v>
      </c>
      <c r="L99" s="88">
        <v>7.9875961538</v>
      </c>
      <c r="M99" s="89">
        <v>1.1648653846</v>
      </c>
      <c r="N99" s="90">
        <v>0.006985769229999999</v>
      </c>
      <c r="O99" s="91">
        <v>0.2236961538</v>
      </c>
      <c r="P99" s="85">
        <v>1.9263826923</v>
      </c>
      <c r="Q99" s="85">
        <v>8.6924038461</v>
      </c>
      <c r="R99" s="91">
        <v>0.1675</v>
      </c>
      <c r="S99" s="91">
        <v>0.1159615384</v>
      </c>
      <c r="T99" s="58">
        <v>10.85413739</v>
      </c>
      <c r="U99" s="92">
        <v>103.2</v>
      </c>
      <c r="V99" s="92">
        <v>102.9</v>
      </c>
      <c r="W99" s="92">
        <v>103.5</v>
      </c>
      <c r="X99" s="93">
        <v>112.30045140641003</v>
      </c>
    </row>
    <row r="100" spans="1:24" ht="13.5" customHeight="1">
      <c r="A100" s="17"/>
      <c r="B100" s="3" t="s">
        <v>29</v>
      </c>
      <c r="C100" s="3" t="s">
        <v>146</v>
      </c>
      <c r="E100" s="87">
        <v>7.7572</v>
      </c>
      <c r="F100" s="88">
        <v>10.20146</v>
      </c>
      <c r="G100" s="89">
        <v>0.0760468</v>
      </c>
      <c r="H100" s="88">
        <v>5.92796</v>
      </c>
      <c r="I100" s="88">
        <v>5.88738</v>
      </c>
      <c r="J100" s="88">
        <v>5.70406</v>
      </c>
      <c r="K100" s="87">
        <v>0.25292</v>
      </c>
      <c r="L100" s="88">
        <v>7.95818</v>
      </c>
      <c r="M100" s="89">
        <v>1.161154</v>
      </c>
      <c r="N100" s="90">
        <v>0.006994439999999999</v>
      </c>
      <c r="O100" s="91">
        <v>0.223792</v>
      </c>
      <c r="P100" s="85">
        <v>1.88894</v>
      </c>
      <c r="Q100" s="85">
        <v>8.69278</v>
      </c>
      <c r="R100" s="91">
        <v>0.1675</v>
      </c>
      <c r="S100" s="91">
        <v>0.11624</v>
      </c>
      <c r="T100" s="58">
        <v>10.85235328</v>
      </c>
      <c r="U100" s="92">
        <v>103.5</v>
      </c>
      <c r="V100" s="92">
        <v>103.2</v>
      </c>
      <c r="W100" s="92">
        <v>103.8</v>
      </c>
      <c r="X100" s="93">
        <v>112.8633912383143</v>
      </c>
    </row>
    <row r="101" spans="1:24" ht="13.5" customHeight="1">
      <c r="A101" s="17"/>
      <c r="B101" s="3" t="s">
        <v>30</v>
      </c>
      <c r="C101" s="3" t="s">
        <v>147</v>
      </c>
      <c r="E101" s="87">
        <v>7.7578695652</v>
      </c>
      <c r="F101" s="88">
        <v>9.5709130434</v>
      </c>
      <c r="G101" s="89">
        <v>0.07473391304339999</v>
      </c>
      <c r="H101" s="88">
        <v>5.8561086956</v>
      </c>
      <c r="I101" s="88">
        <v>5.9074782608</v>
      </c>
      <c r="J101" s="88">
        <v>5.6060434782</v>
      </c>
      <c r="K101" s="87">
        <v>0.2520869565</v>
      </c>
      <c r="L101" s="88">
        <v>7.8612608695</v>
      </c>
      <c r="M101" s="89">
        <v>1.1507</v>
      </c>
      <c r="N101" s="90">
        <v>0.00688</v>
      </c>
      <c r="O101" s="91">
        <v>0.2217456521</v>
      </c>
      <c r="P101" s="85">
        <v>1.8563260869</v>
      </c>
      <c r="Q101" s="85">
        <v>8.5532608695</v>
      </c>
      <c r="R101" s="91">
        <v>0.165673913</v>
      </c>
      <c r="S101" s="91">
        <v>0.1164347826</v>
      </c>
      <c r="T101" s="58">
        <v>10.70898804</v>
      </c>
      <c r="U101" s="92">
        <v>104.6</v>
      </c>
      <c r="V101" s="92">
        <v>104.3</v>
      </c>
      <c r="W101" s="92">
        <v>104.8</v>
      </c>
      <c r="X101" s="93">
        <v>114.194582795495</v>
      </c>
    </row>
    <row r="102" spans="1:24" ht="13.5" customHeight="1">
      <c r="A102" s="17"/>
      <c r="B102" s="3" t="s">
        <v>31</v>
      </c>
      <c r="C102" s="3" t="s">
        <v>148</v>
      </c>
      <c r="E102" s="87">
        <v>7.7569230769</v>
      </c>
      <c r="F102" s="88">
        <v>9.648326923</v>
      </c>
      <c r="G102" s="89">
        <v>0.07179326923070001</v>
      </c>
      <c r="H102" s="88">
        <v>5.7670192307</v>
      </c>
      <c r="I102" s="88">
        <v>5.84425</v>
      </c>
      <c r="J102" s="88">
        <v>5.4997307692</v>
      </c>
      <c r="K102" s="87">
        <v>0.2513846153</v>
      </c>
      <c r="L102" s="88">
        <v>7.7975961538</v>
      </c>
      <c r="M102" s="89">
        <v>1.1311711538</v>
      </c>
      <c r="N102" s="90">
        <v>0.006671923076</v>
      </c>
      <c r="O102" s="91">
        <v>0.2198730769</v>
      </c>
      <c r="P102" s="85">
        <v>1.7898173076</v>
      </c>
      <c r="Q102" s="85">
        <v>8.3855576923</v>
      </c>
      <c r="R102" s="91">
        <v>0.1638846153</v>
      </c>
      <c r="S102" s="91">
        <v>0.114826923</v>
      </c>
      <c r="T102" s="58">
        <v>10.60591339</v>
      </c>
      <c r="U102" s="92">
        <v>106.3</v>
      </c>
      <c r="V102" s="92">
        <v>106.2</v>
      </c>
      <c r="W102" s="92">
        <v>106.5</v>
      </c>
      <c r="X102" s="93">
        <v>116.25950663297569</v>
      </c>
    </row>
    <row r="103" spans="1:24" ht="13.5" customHeight="1">
      <c r="A103" s="17"/>
      <c r="B103" s="3" t="s">
        <v>20</v>
      </c>
      <c r="C103" s="3" t="s">
        <v>149</v>
      </c>
      <c r="E103" s="87">
        <v>7.75964</v>
      </c>
      <c r="F103" s="88">
        <v>9.70078</v>
      </c>
      <c r="G103" s="89">
        <v>0.06693640000000001</v>
      </c>
      <c r="H103" s="88">
        <v>5.81976</v>
      </c>
      <c r="I103" s="88">
        <v>5.70694</v>
      </c>
      <c r="J103" s="88">
        <v>5.40576</v>
      </c>
      <c r="K103" s="87">
        <v>0.25064</v>
      </c>
      <c r="L103" s="88">
        <v>7.61496</v>
      </c>
      <c r="M103" s="89">
        <v>1.11985</v>
      </c>
      <c r="N103" s="90">
        <v>0.00656396</v>
      </c>
      <c r="O103" s="91">
        <v>0.217304</v>
      </c>
      <c r="P103" s="85">
        <v>1.739822</v>
      </c>
      <c r="Q103" s="85">
        <v>8.18778</v>
      </c>
      <c r="R103" s="91">
        <v>0.1565</v>
      </c>
      <c r="S103" s="91">
        <v>0.11458</v>
      </c>
      <c r="T103" s="58">
        <v>10.4538064</v>
      </c>
      <c r="U103" s="92">
        <v>108</v>
      </c>
      <c r="V103" s="92">
        <v>108.1</v>
      </c>
      <c r="W103" s="92">
        <v>107.9</v>
      </c>
      <c r="X103" s="93">
        <v>117.9025380235124</v>
      </c>
    </row>
    <row r="104" spans="1:24" ht="21" customHeight="1">
      <c r="A104" s="123">
        <v>2017</v>
      </c>
      <c r="B104" s="3" t="s">
        <v>21</v>
      </c>
      <c r="C104" s="3" t="s">
        <v>136</v>
      </c>
      <c r="E104" s="87">
        <v>7.7570454545</v>
      </c>
      <c r="F104" s="88">
        <v>9.5442727272</v>
      </c>
      <c r="G104" s="89">
        <v>0.0674272727272</v>
      </c>
      <c r="H104" s="88">
        <v>5.8691590909</v>
      </c>
      <c r="I104" s="88">
        <v>5.7781363636</v>
      </c>
      <c r="J104" s="88">
        <v>5.4275454545</v>
      </c>
      <c r="K104" s="87">
        <v>0.2503181818</v>
      </c>
      <c r="L104" s="88">
        <v>7.6854545454</v>
      </c>
      <c r="M104" s="89">
        <v>1.1316840909</v>
      </c>
      <c r="N104" s="90">
        <v>0.0065695454539999995</v>
      </c>
      <c r="O104" s="91">
        <v>0.2188363636</v>
      </c>
      <c r="P104" s="85">
        <v>1.7388590909</v>
      </c>
      <c r="Q104" s="85">
        <v>8.2410227272</v>
      </c>
      <c r="R104" s="91">
        <v>0.1565</v>
      </c>
      <c r="S104" s="91">
        <v>0.11375</v>
      </c>
      <c r="T104" s="58">
        <v>10.47924158</v>
      </c>
      <c r="U104" s="92">
        <v>107.3</v>
      </c>
      <c r="V104" s="92">
        <v>107.4</v>
      </c>
      <c r="W104" s="92">
        <v>107.1</v>
      </c>
      <c r="X104" s="93">
        <v>116.64077577916704</v>
      </c>
    </row>
    <row r="105" spans="1:24" ht="13.5" customHeight="1">
      <c r="A105" s="17"/>
      <c r="B105" s="3" t="s">
        <v>22</v>
      </c>
      <c r="C105" s="3" t="s">
        <v>125</v>
      </c>
      <c r="E105" s="87">
        <v>7.7604166666</v>
      </c>
      <c r="F105" s="88">
        <v>9.6917083333</v>
      </c>
      <c r="G105" s="89">
        <v>0.0686558333333</v>
      </c>
      <c r="H105" s="88">
        <v>5.9266041666</v>
      </c>
      <c r="I105" s="88">
        <v>5.9490625</v>
      </c>
      <c r="J105" s="88">
        <v>5.4855208333</v>
      </c>
      <c r="K105" s="87">
        <v>0.2565833333</v>
      </c>
      <c r="L105" s="88">
        <v>7.7485</v>
      </c>
      <c r="M105" s="89">
        <v>1.1330416666</v>
      </c>
      <c r="N105" s="90">
        <v>0.006794166666</v>
      </c>
      <c r="O105" s="91">
        <v>0.2220291666</v>
      </c>
      <c r="P105" s="85">
        <v>1.7461708333</v>
      </c>
      <c r="Q105" s="85">
        <v>8.2616458333</v>
      </c>
      <c r="R105" s="91">
        <v>0.1565</v>
      </c>
      <c r="S105" s="91">
        <v>0.1159375</v>
      </c>
      <c r="T105" s="58">
        <v>10.5172056</v>
      </c>
      <c r="U105" s="92">
        <v>106.6</v>
      </c>
      <c r="V105" s="92">
        <v>106.5</v>
      </c>
      <c r="W105" s="92">
        <v>106.6</v>
      </c>
      <c r="X105" s="93">
        <v>116.12503027968235</v>
      </c>
    </row>
    <row r="106" spans="1:24" ht="13.5" customHeight="1">
      <c r="A106" s="17"/>
      <c r="B106" s="3" t="s">
        <v>23</v>
      </c>
      <c r="C106" s="3" t="s">
        <v>137</v>
      </c>
      <c r="E106" s="87">
        <v>7.7668888888</v>
      </c>
      <c r="F106" s="88">
        <v>9.583037037</v>
      </c>
      <c r="G106" s="89">
        <v>0.0687485185185</v>
      </c>
      <c r="H106" s="88">
        <v>5.8042777777</v>
      </c>
      <c r="I106" s="88">
        <v>5.9209629629</v>
      </c>
      <c r="J106" s="88">
        <v>5.5271111111</v>
      </c>
      <c r="K106" s="87">
        <v>0.2588148148</v>
      </c>
      <c r="L106" s="88">
        <v>7.7496851851</v>
      </c>
      <c r="M106" s="89">
        <v>1.1280685185</v>
      </c>
      <c r="N106" s="90">
        <v>0.006852444444</v>
      </c>
      <c r="O106" s="91">
        <v>0.2228981481</v>
      </c>
      <c r="P106" s="85">
        <v>1.7498611111</v>
      </c>
      <c r="Q106" s="85">
        <v>8.303537037</v>
      </c>
      <c r="R106" s="91">
        <v>0.1565</v>
      </c>
      <c r="S106" s="91">
        <v>0.1178518518</v>
      </c>
      <c r="T106" s="58">
        <v>10.522809270000002</v>
      </c>
      <c r="U106" s="92">
        <v>106.6</v>
      </c>
      <c r="V106" s="92">
        <v>106.5</v>
      </c>
      <c r="W106" s="92">
        <v>106.8</v>
      </c>
      <c r="X106" s="93">
        <v>116.29512838837837</v>
      </c>
    </row>
    <row r="107" spans="1:24" ht="13.5" customHeight="1">
      <c r="A107" s="17"/>
      <c r="B107" s="3" t="s">
        <v>24</v>
      </c>
      <c r="C107" s="3" t="s">
        <v>138</v>
      </c>
      <c r="E107" s="87">
        <v>7.7752380952</v>
      </c>
      <c r="F107" s="88">
        <v>9.8421904761</v>
      </c>
      <c r="G107" s="89">
        <v>0.07048261904759999</v>
      </c>
      <c r="H107" s="88">
        <v>5.7865</v>
      </c>
      <c r="I107" s="88">
        <v>5.8561666666</v>
      </c>
      <c r="J107" s="88">
        <v>5.5607619047</v>
      </c>
      <c r="K107" s="87">
        <v>0.262</v>
      </c>
      <c r="L107" s="88">
        <v>7.7718571428</v>
      </c>
      <c r="M107" s="89">
        <v>1.1284214285</v>
      </c>
      <c r="N107" s="90">
        <v>0.00686345238</v>
      </c>
      <c r="O107" s="91">
        <v>0.2260261904</v>
      </c>
      <c r="P107" s="85">
        <v>1.7655095238</v>
      </c>
      <c r="Q107" s="85">
        <v>8.3401666666</v>
      </c>
      <c r="R107" s="91">
        <v>0.1565</v>
      </c>
      <c r="S107" s="91">
        <v>0.1205238095</v>
      </c>
      <c r="T107" s="58">
        <v>10.5828635</v>
      </c>
      <c r="U107" s="92">
        <v>106.1</v>
      </c>
      <c r="V107" s="92">
        <v>105.9</v>
      </c>
      <c r="W107" s="92">
        <v>106.4</v>
      </c>
      <c r="X107" s="93">
        <v>115.91820835384499</v>
      </c>
    </row>
    <row r="108" spans="1:24" ht="13.5" customHeight="1">
      <c r="A108" s="17"/>
      <c r="B108" s="3" t="s">
        <v>25</v>
      </c>
      <c r="C108" s="3" t="s">
        <v>142</v>
      </c>
      <c r="E108" s="87">
        <v>7.7879583333</v>
      </c>
      <c r="F108" s="88">
        <v>10.0663333333</v>
      </c>
      <c r="G108" s="89">
        <v>0.06934979166659999</v>
      </c>
      <c r="H108" s="88">
        <v>5.7266458333</v>
      </c>
      <c r="I108" s="88">
        <v>5.7842916666</v>
      </c>
      <c r="J108" s="88">
        <v>5.581625</v>
      </c>
      <c r="K108" s="87">
        <v>0.26475</v>
      </c>
      <c r="L108" s="88">
        <v>7.895375</v>
      </c>
      <c r="M108" s="89">
        <v>1.13218125</v>
      </c>
      <c r="N108" s="90">
        <v>0.006923541666</v>
      </c>
      <c r="O108" s="91">
        <v>0.2263375</v>
      </c>
      <c r="P108" s="85">
        <v>1.8040270833</v>
      </c>
      <c r="Q108" s="85">
        <v>8.6109791666</v>
      </c>
      <c r="R108" s="91">
        <v>0.1565</v>
      </c>
      <c r="S108" s="91">
        <v>0.1209166666</v>
      </c>
      <c r="T108" s="58">
        <v>10.70592996</v>
      </c>
      <c r="U108" s="92">
        <v>105.6</v>
      </c>
      <c r="V108" s="92">
        <v>105.5</v>
      </c>
      <c r="W108" s="92">
        <v>105.8</v>
      </c>
      <c r="X108" s="93">
        <v>115.29015923490951</v>
      </c>
    </row>
    <row r="109" spans="1:24" ht="13.5" customHeight="1">
      <c r="A109" s="17"/>
      <c r="B109" s="3" t="s">
        <v>26</v>
      </c>
      <c r="C109" s="3" t="s">
        <v>143</v>
      </c>
      <c r="E109" s="87">
        <v>7.798576923</v>
      </c>
      <c r="F109" s="88">
        <v>9.9803846153</v>
      </c>
      <c r="G109" s="89">
        <v>0.07034826923069999</v>
      </c>
      <c r="H109" s="88">
        <v>5.8574615384</v>
      </c>
      <c r="I109" s="88">
        <v>5.8916153846</v>
      </c>
      <c r="J109" s="88">
        <v>5.6364615384</v>
      </c>
      <c r="K109" s="87">
        <v>0.2643076923</v>
      </c>
      <c r="L109" s="88">
        <v>8.0548461538</v>
      </c>
      <c r="M109" s="89">
        <v>1.1469173076</v>
      </c>
      <c r="N109" s="90">
        <v>0.006900615384</v>
      </c>
      <c r="O109" s="91">
        <v>0.2298173076</v>
      </c>
      <c r="P109" s="85">
        <v>1.8229788461</v>
      </c>
      <c r="Q109" s="85">
        <v>8.7568846153</v>
      </c>
      <c r="R109" s="91">
        <v>0.1565</v>
      </c>
      <c r="S109" s="91">
        <v>0.1210384615</v>
      </c>
      <c r="T109" s="58">
        <v>10.79038444</v>
      </c>
      <c r="U109" s="92">
        <v>104.5</v>
      </c>
      <c r="V109" s="92">
        <v>104.4</v>
      </c>
      <c r="W109" s="92">
        <v>104.7</v>
      </c>
      <c r="X109" s="93">
        <v>113.9820747803538</v>
      </c>
    </row>
    <row r="110" spans="1:24" ht="13.5" customHeight="1">
      <c r="A110" s="17"/>
      <c r="B110" s="3" t="s">
        <v>27</v>
      </c>
      <c r="C110" s="3" t="s">
        <v>144</v>
      </c>
      <c r="E110" s="87">
        <v>7.80936</v>
      </c>
      <c r="F110" s="88">
        <v>10.15118</v>
      </c>
      <c r="G110" s="89">
        <v>0.0694798</v>
      </c>
      <c r="H110" s="88">
        <v>6.14716</v>
      </c>
      <c r="I110" s="88">
        <v>6.09242</v>
      </c>
      <c r="J110" s="88">
        <v>5.69548</v>
      </c>
      <c r="K110" s="87">
        <v>0.263</v>
      </c>
      <c r="L110" s="88">
        <v>8.13602</v>
      </c>
      <c r="M110" s="89">
        <v>1.153366</v>
      </c>
      <c r="N110" s="90">
        <v>0.00689716</v>
      </c>
      <c r="O110" s="91">
        <v>0.23189</v>
      </c>
      <c r="P110" s="85">
        <v>1.820504</v>
      </c>
      <c r="Q110" s="85">
        <v>8.9991</v>
      </c>
      <c r="R110" s="91">
        <v>0.1565</v>
      </c>
      <c r="S110" s="91">
        <v>0.12124</v>
      </c>
      <c r="T110" s="58">
        <v>10.897615680000001</v>
      </c>
      <c r="U110" s="92">
        <v>103.9</v>
      </c>
      <c r="V110" s="92">
        <v>103.9</v>
      </c>
      <c r="W110" s="92">
        <v>104</v>
      </c>
      <c r="X110" s="93">
        <v>113.43230965833027</v>
      </c>
    </row>
    <row r="111" spans="1:24" ht="13.5" customHeight="1">
      <c r="A111" s="17"/>
      <c r="B111" s="3" t="s">
        <v>28</v>
      </c>
      <c r="C111" s="3" t="s">
        <v>145</v>
      </c>
      <c r="E111" s="87">
        <v>7.822</v>
      </c>
      <c r="F111" s="88">
        <v>10.1477884615</v>
      </c>
      <c r="G111" s="89">
        <v>0.0712107692307</v>
      </c>
      <c r="H111" s="88">
        <v>6.2040384615</v>
      </c>
      <c r="I111" s="88">
        <v>6.1924423076</v>
      </c>
      <c r="J111" s="88">
        <v>5.7485</v>
      </c>
      <c r="K111" s="87">
        <v>0.2634615384</v>
      </c>
      <c r="L111" s="88">
        <v>8.10375</v>
      </c>
      <c r="M111" s="89">
        <v>1.1710615384</v>
      </c>
      <c r="N111" s="90">
        <v>0.006914730769</v>
      </c>
      <c r="O111" s="91">
        <v>0.2356153846</v>
      </c>
      <c r="P111" s="85">
        <v>1.825726923</v>
      </c>
      <c r="Q111" s="85">
        <v>9.2429038461</v>
      </c>
      <c r="R111" s="91">
        <v>0.1565</v>
      </c>
      <c r="S111" s="91">
        <v>0.1222692307</v>
      </c>
      <c r="T111" s="58">
        <v>11.038249960000002</v>
      </c>
      <c r="U111" s="92">
        <v>102.6</v>
      </c>
      <c r="V111" s="92">
        <v>102.6</v>
      </c>
      <c r="W111" s="92">
        <v>102.6</v>
      </c>
      <c r="X111" s="93">
        <v>111.96112675188286</v>
      </c>
    </row>
    <row r="112" spans="1:24" ht="13.5" customHeight="1">
      <c r="A112" s="17"/>
      <c r="B112" s="3" t="s">
        <v>29</v>
      </c>
      <c r="C112" s="3" t="s">
        <v>146</v>
      </c>
      <c r="E112" s="87">
        <v>7.815076923</v>
      </c>
      <c r="F112" s="88">
        <v>10.3963653846</v>
      </c>
      <c r="G112" s="89">
        <v>0.0706078846153</v>
      </c>
      <c r="H112" s="88">
        <v>6.3566538461</v>
      </c>
      <c r="I112" s="88">
        <v>6.2268076923</v>
      </c>
      <c r="J112" s="88">
        <v>5.7881923076</v>
      </c>
      <c r="K112" s="87">
        <v>0.2652307692</v>
      </c>
      <c r="L112" s="88">
        <v>8.1237115384</v>
      </c>
      <c r="M112" s="89">
        <v>1.1895730769</v>
      </c>
      <c r="N112" s="90">
        <v>0.006900692307</v>
      </c>
      <c r="O112" s="91">
        <v>0.2361903846</v>
      </c>
      <c r="P112" s="85">
        <v>1.8542884615</v>
      </c>
      <c r="Q112" s="85">
        <v>9.3116538461</v>
      </c>
      <c r="R112" s="91">
        <v>0.1565</v>
      </c>
      <c r="S112" s="91">
        <v>0.1214615384</v>
      </c>
      <c r="T112" s="58">
        <v>11.09987895</v>
      </c>
      <c r="U112" s="92">
        <v>101.6</v>
      </c>
      <c r="V112" s="92">
        <v>101.7</v>
      </c>
      <c r="W112" s="92">
        <v>101.5</v>
      </c>
      <c r="X112" s="93">
        <v>110.70064385054832</v>
      </c>
    </row>
    <row r="113" spans="1:24" ht="13.5" customHeight="1">
      <c r="A113" s="17"/>
      <c r="B113" s="3" t="s">
        <v>30</v>
      </c>
      <c r="C113" s="3" t="s">
        <v>147</v>
      </c>
      <c r="E113" s="87">
        <v>7.806</v>
      </c>
      <c r="F113" s="88">
        <v>10.2980869565</v>
      </c>
      <c r="G113" s="89">
        <v>0.069135</v>
      </c>
      <c r="H113" s="88">
        <v>6.2025652173</v>
      </c>
      <c r="I113" s="88">
        <v>6.0833260869</v>
      </c>
      <c r="J113" s="88">
        <v>5.7399347826</v>
      </c>
      <c r="K113" s="87">
        <v>0.2636521739</v>
      </c>
      <c r="L113" s="88">
        <v>7.9502608695</v>
      </c>
      <c r="M113" s="89">
        <v>1.1790108695</v>
      </c>
      <c r="N113" s="90">
        <v>0.006896456521</v>
      </c>
      <c r="O113" s="91">
        <v>0.2354304347</v>
      </c>
      <c r="P113" s="85">
        <v>1.8458369565</v>
      </c>
      <c r="Q113" s="85">
        <v>9.1781956521</v>
      </c>
      <c r="R113" s="91">
        <v>0.1565</v>
      </c>
      <c r="S113" s="91">
        <v>0.12</v>
      </c>
      <c r="T113" s="58">
        <v>11.004118199999999</v>
      </c>
      <c r="U113" s="92">
        <v>102.6</v>
      </c>
      <c r="V113" s="92">
        <v>102.6</v>
      </c>
      <c r="W113" s="92">
        <v>102.5</v>
      </c>
      <c r="X113" s="93">
        <v>111.93476101325982</v>
      </c>
    </row>
    <row r="114" spans="1:24" ht="13.5" customHeight="1">
      <c r="A114" s="17"/>
      <c r="B114" s="3" t="s">
        <v>31</v>
      </c>
      <c r="C114" s="3" t="s">
        <v>148</v>
      </c>
      <c r="E114" s="87">
        <v>7.8061538461</v>
      </c>
      <c r="F114" s="88">
        <v>10.3208653846</v>
      </c>
      <c r="G114" s="89">
        <v>0.069178076923</v>
      </c>
      <c r="H114" s="88">
        <v>6.1192692307</v>
      </c>
      <c r="I114" s="88">
        <v>5.9527884615</v>
      </c>
      <c r="J114" s="88">
        <v>5.7564230769</v>
      </c>
      <c r="K114" s="87">
        <v>0.2648076923</v>
      </c>
      <c r="L114" s="88">
        <v>7.8716153846</v>
      </c>
      <c r="M114" s="89">
        <v>1.1782173076</v>
      </c>
      <c r="N114" s="90">
        <v>0.007081846153</v>
      </c>
      <c r="O114" s="91">
        <v>0.2374807692</v>
      </c>
      <c r="P114" s="85">
        <v>1.8708</v>
      </c>
      <c r="Q114" s="85">
        <v>9.1635576923</v>
      </c>
      <c r="R114" s="91">
        <v>0.1565</v>
      </c>
      <c r="S114" s="91">
        <v>0.1203846153</v>
      </c>
      <c r="T114" s="58">
        <v>10.99311174</v>
      </c>
      <c r="U114" s="92">
        <v>102.5</v>
      </c>
      <c r="V114" s="92">
        <v>102.5</v>
      </c>
      <c r="W114" s="92">
        <v>102.5</v>
      </c>
      <c r="X114" s="93">
        <v>111.98062778068048</v>
      </c>
    </row>
    <row r="115" spans="1:24" ht="13.5" customHeight="1">
      <c r="A115" s="17"/>
      <c r="B115" s="3" t="s">
        <v>20</v>
      </c>
      <c r="C115" s="3" t="s">
        <v>149</v>
      </c>
      <c r="E115" s="87">
        <v>7.8145416666</v>
      </c>
      <c r="F115" s="88">
        <v>10.4801666666</v>
      </c>
      <c r="G115" s="89">
        <v>0.06921437500000001</v>
      </c>
      <c r="H115" s="88">
        <v>6.1215208333</v>
      </c>
      <c r="I115" s="88">
        <v>5.9725208333</v>
      </c>
      <c r="J115" s="88">
        <v>5.8037916666</v>
      </c>
      <c r="K115" s="87">
        <v>0.267</v>
      </c>
      <c r="L115" s="88">
        <v>7.920375</v>
      </c>
      <c r="M115" s="89">
        <v>1.1851208333</v>
      </c>
      <c r="N115" s="90">
        <v>0.007210583333</v>
      </c>
      <c r="O115" s="91">
        <v>0.2399083333</v>
      </c>
      <c r="P115" s="85">
        <v>1.9163979166</v>
      </c>
      <c r="Q115" s="85">
        <v>9.2512708333</v>
      </c>
      <c r="R115" s="91">
        <v>0.1565</v>
      </c>
      <c r="S115" s="91">
        <v>0.12175</v>
      </c>
      <c r="T115" s="58">
        <v>11.05939725</v>
      </c>
      <c r="U115" s="92">
        <v>101.8</v>
      </c>
      <c r="V115" s="92">
        <v>101.8</v>
      </c>
      <c r="W115" s="92">
        <v>101.8</v>
      </c>
      <c r="X115" s="93">
        <v>111.16769450869137</v>
      </c>
    </row>
    <row r="116" spans="1:24" ht="21" customHeight="1">
      <c r="A116" s="123">
        <v>2018</v>
      </c>
      <c r="B116" s="3" t="s">
        <v>21</v>
      </c>
      <c r="C116" s="3" t="s">
        <v>151</v>
      </c>
      <c r="E116" s="87">
        <v>7.8209230769</v>
      </c>
      <c r="F116" s="88">
        <v>10.7975961538</v>
      </c>
      <c r="G116" s="89">
        <v>0.07047115384609999</v>
      </c>
      <c r="H116" s="88">
        <v>6.2895384615</v>
      </c>
      <c r="I116" s="88">
        <v>6.2179807692</v>
      </c>
      <c r="J116" s="88">
        <v>5.9169038461</v>
      </c>
      <c r="K116" s="87">
        <v>0.2718076923</v>
      </c>
      <c r="L116" s="88">
        <v>8.1324615384</v>
      </c>
      <c r="M116" s="89">
        <v>1.2167442307</v>
      </c>
      <c r="N116" s="90">
        <v>0.0073405</v>
      </c>
      <c r="O116" s="91">
        <v>0.2455615384</v>
      </c>
      <c r="P116" s="85">
        <v>1.9781692307</v>
      </c>
      <c r="Q116" s="85">
        <v>9.5342115384</v>
      </c>
      <c r="R116" s="91">
        <v>0.1576538461</v>
      </c>
      <c r="S116" s="91">
        <v>0.1229038461</v>
      </c>
      <c r="T116" s="58">
        <v>11.24988282</v>
      </c>
      <c r="U116" s="92">
        <v>99.5</v>
      </c>
      <c r="V116" s="92">
        <v>99.5</v>
      </c>
      <c r="W116" s="92">
        <v>99.6</v>
      </c>
      <c r="X116" s="93">
        <v>108.6794469770475</v>
      </c>
    </row>
    <row r="117" spans="1:24" ht="13.5" customHeight="1">
      <c r="A117" s="17"/>
      <c r="B117" s="3" t="s">
        <v>22</v>
      </c>
      <c r="C117" s="3" t="s">
        <v>125</v>
      </c>
      <c r="E117" s="87">
        <v>7.8229047619</v>
      </c>
      <c r="F117" s="88">
        <v>10.9369285714</v>
      </c>
      <c r="G117" s="89">
        <v>0.0723157142857</v>
      </c>
      <c r="H117" s="88">
        <v>6.2296666666</v>
      </c>
      <c r="I117" s="88">
        <v>6.1608809523</v>
      </c>
      <c r="J117" s="88">
        <v>5.9239047619</v>
      </c>
      <c r="K117" s="87">
        <v>0.2741428571</v>
      </c>
      <c r="L117" s="88">
        <v>8.3666428571</v>
      </c>
      <c r="M117" s="89">
        <v>1.2385833333</v>
      </c>
      <c r="N117" s="90">
        <v>0.00724347619</v>
      </c>
      <c r="O117" s="91">
        <v>0.2488095238</v>
      </c>
      <c r="P117" s="85">
        <v>1.9984619047</v>
      </c>
      <c r="Q117" s="85">
        <v>9.6597857142</v>
      </c>
      <c r="R117" s="91">
        <v>0.1585</v>
      </c>
      <c r="S117" s="91">
        <v>0.1214761904</v>
      </c>
      <c r="T117" s="58">
        <v>11.35367636</v>
      </c>
      <c r="U117" s="92">
        <v>98.3</v>
      </c>
      <c r="V117" s="92">
        <v>98.2</v>
      </c>
      <c r="W117" s="92">
        <v>98.3</v>
      </c>
      <c r="X117" s="93">
        <v>107.64203612778509</v>
      </c>
    </row>
    <row r="118" spans="1:24" ht="13.5" customHeight="1">
      <c r="A118" s="17"/>
      <c r="B118" s="3" t="s">
        <v>23</v>
      </c>
      <c r="C118" s="3" t="s">
        <v>137</v>
      </c>
      <c r="E118" s="87">
        <v>7.84128</v>
      </c>
      <c r="F118" s="88">
        <v>10.9472</v>
      </c>
      <c r="G118" s="89">
        <v>0.07397799999999999</v>
      </c>
      <c r="H118" s="88">
        <v>6.06796</v>
      </c>
      <c r="I118" s="88">
        <v>6.08892</v>
      </c>
      <c r="J118" s="88">
        <v>5.96246</v>
      </c>
      <c r="K118" s="87">
        <v>0.27072</v>
      </c>
      <c r="L118" s="88">
        <v>8.28126</v>
      </c>
      <c r="M118" s="89">
        <v>1.240916</v>
      </c>
      <c r="N118" s="90">
        <v>0.00731568</v>
      </c>
      <c r="O118" s="91">
        <v>0.250812</v>
      </c>
      <c r="P118" s="85">
        <v>2.007224</v>
      </c>
      <c r="Q118" s="85">
        <v>9.67182</v>
      </c>
      <c r="R118" s="91">
        <v>0.1545</v>
      </c>
      <c r="S118" s="91">
        <v>0.12054</v>
      </c>
      <c r="T118" s="58">
        <v>11.391640030000001</v>
      </c>
      <c r="U118" s="92">
        <v>98</v>
      </c>
      <c r="V118" s="92">
        <v>97.9</v>
      </c>
      <c r="W118" s="92">
        <v>98.1</v>
      </c>
      <c r="X118" s="93">
        <v>107.56037535545697</v>
      </c>
    </row>
    <row r="119" spans="1:24" ht="13.5" customHeight="1">
      <c r="A119" s="17"/>
      <c r="B119" s="3" t="s">
        <v>24</v>
      </c>
      <c r="C119" s="3" t="s">
        <v>138</v>
      </c>
      <c r="E119" s="87">
        <v>7.8491304347</v>
      </c>
      <c r="F119" s="88">
        <v>11.0512391304</v>
      </c>
      <c r="G119" s="89">
        <v>0.072902173913</v>
      </c>
      <c r="H119" s="88">
        <v>6.1676304347</v>
      </c>
      <c r="I119" s="88">
        <v>6.0337173913</v>
      </c>
      <c r="J119" s="88">
        <v>5.9650434782</v>
      </c>
      <c r="K119" s="87">
        <v>0.2693913043</v>
      </c>
      <c r="L119" s="88">
        <v>8.1020434782</v>
      </c>
      <c r="M119" s="89">
        <v>1.2470108695</v>
      </c>
      <c r="N119" s="90">
        <v>0.007344260869</v>
      </c>
      <c r="O119" s="91">
        <v>0.2509934782</v>
      </c>
      <c r="P119" s="85">
        <v>2.0179673913</v>
      </c>
      <c r="Q119" s="85">
        <v>9.6393043478</v>
      </c>
      <c r="R119" s="91">
        <v>0.1535</v>
      </c>
      <c r="S119" s="91">
        <v>0.1195434782</v>
      </c>
      <c r="T119" s="58">
        <v>11.38505299</v>
      </c>
      <c r="U119" s="92">
        <v>97.9</v>
      </c>
      <c r="V119" s="92">
        <v>97.9</v>
      </c>
      <c r="W119" s="92">
        <v>98</v>
      </c>
      <c r="X119" s="93">
        <v>107.24396110703833</v>
      </c>
    </row>
    <row r="120" spans="1:24" ht="13.5" customHeight="1">
      <c r="A120" s="17"/>
      <c r="B120" s="3" t="s">
        <v>25</v>
      </c>
      <c r="C120" s="3" t="s">
        <v>142</v>
      </c>
      <c r="E120" s="87">
        <v>7.8496</v>
      </c>
      <c r="F120" s="88">
        <v>10.57214</v>
      </c>
      <c r="G120" s="89">
        <v>0.07157219999999999</v>
      </c>
      <c r="H120" s="88">
        <v>6.09962</v>
      </c>
      <c r="I120" s="88">
        <v>5.9069</v>
      </c>
      <c r="J120" s="88">
        <v>5.86122</v>
      </c>
      <c r="K120" s="87">
        <v>0.26612</v>
      </c>
      <c r="L120" s="88">
        <v>7.869</v>
      </c>
      <c r="M120" s="89">
        <v>1.232666</v>
      </c>
      <c r="N120" s="90">
        <v>0.0072955</v>
      </c>
      <c r="O120" s="91">
        <v>0.24612</v>
      </c>
      <c r="P120" s="85">
        <v>1.980844</v>
      </c>
      <c r="Q120" s="85">
        <v>9.281</v>
      </c>
      <c r="R120" s="91">
        <v>0.1535</v>
      </c>
      <c r="S120" s="91">
        <v>0.11626</v>
      </c>
      <c r="T120" s="58">
        <v>11.180441</v>
      </c>
      <c r="U120" s="92">
        <v>99.4</v>
      </c>
      <c r="V120" s="92">
        <v>99.4</v>
      </c>
      <c r="W120" s="92">
        <v>99.4</v>
      </c>
      <c r="X120" s="93">
        <v>108.85808636318626</v>
      </c>
    </row>
    <row r="121" spans="1:24" ht="13.5" customHeight="1">
      <c r="A121" s="17"/>
      <c r="B121" s="3" t="s">
        <v>26</v>
      </c>
      <c r="C121" s="3" t="s">
        <v>143</v>
      </c>
      <c r="E121" s="87">
        <v>7.84776</v>
      </c>
      <c r="F121" s="88">
        <v>10.42988</v>
      </c>
      <c r="G121" s="89">
        <v>0.07133740000000001</v>
      </c>
      <c r="H121" s="88">
        <v>5.9851</v>
      </c>
      <c r="I121" s="88">
        <v>5.88422</v>
      </c>
      <c r="J121" s="88">
        <v>5.8238</v>
      </c>
      <c r="K121" s="87">
        <v>0.26432</v>
      </c>
      <c r="L121" s="88">
        <v>7.93162</v>
      </c>
      <c r="M121" s="89">
        <v>1.21354</v>
      </c>
      <c r="N121" s="90">
        <v>0.007181079999999999</v>
      </c>
      <c r="O121" s="91">
        <v>0.242042</v>
      </c>
      <c r="P121" s="85">
        <v>1.962178</v>
      </c>
      <c r="Q121" s="85">
        <v>9.16696</v>
      </c>
      <c r="R121" s="91">
        <v>0.1535</v>
      </c>
      <c r="S121" s="91">
        <v>0.11598</v>
      </c>
      <c r="T121" s="58">
        <v>11.09722896</v>
      </c>
      <c r="U121" s="92">
        <v>100.5</v>
      </c>
      <c r="V121" s="92">
        <v>100.5</v>
      </c>
      <c r="W121" s="92">
        <v>100.6</v>
      </c>
      <c r="X121" s="93">
        <v>110.18391698659458</v>
      </c>
    </row>
    <row r="122" spans="1:24" ht="13.5" customHeight="1">
      <c r="A122" s="17"/>
      <c r="B122" s="3" t="s">
        <v>27</v>
      </c>
      <c r="C122" s="3" t="s">
        <v>144</v>
      </c>
      <c r="E122" s="87">
        <v>7.84868</v>
      </c>
      <c r="F122" s="88">
        <v>10.3404</v>
      </c>
      <c r="G122" s="89">
        <v>0.07037520000000001</v>
      </c>
      <c r="H122" s="88">
        <v>5.97522</v>
      </c>
      <c r="I122" s="88">
        <v>5.81338</v>
      </c>
      <c r="J122" s="88">
        <v>5.76054</v>
      </c>
      <c r="K122" s="87">
        <v>0.2584</v>
      </c>
      <c r="L122" s="88">
        <v>7.89226</v>
      </c>
      <c r="M122" s="89">
        <v>1.166038</v>
      </c>
      <c r="N122" s="90">
        <v>0.00699384</v>
      </c>
      <c r="O122" s="91">
        <v>0.236366</v>
      </c>
      <c r="P122" s="85">
        <v>1.937442</v>
      </c>
      <c r="Q122" s="85">
        <v>9.1772</v>
      </c>
      <c r="R122" s="91">
        <v>0.15214</v>
      </c>
      <c r="S122" s="91">
        <v>0.11438</v>
      </c>
      <c r="T122" s="58">
        <v>11.029493290000001</v>
      </c>
      <c r="U122" s="92">
        <v>103.1</v>
      </c>
      <c r="V122" s="92">
        <v>103.1</v>
      </c>
      <c r="W122" s="92">
        <v>103.2</v>
      </c>
      <c r="X122" s="93">
        <v>112.96473549952375</v>
      </c>
    </row>
    <row r="123" spans="1:24" ht="13.5" customHeight="1">
      <c r="A123" s="17"/>
      <c r="B123" s="3" t="s">
        <v>28</v>
      </c>
      <c r="C123" s="3" t="s">
        <v>145</v>
      </c>
      <c r="E123" s="87">
        <v>7.8504444444</v>
      </c>
      <c r="F123" s="88">
        <v>10.1084629629</v>
      </c>
      <c r="G123" s="89">
        <v>0.0706607407407</v>
      </c>
      <c r="H123" s="88">
        <v>6.0192407407</v>
      </c>
      <c r="I123" s="88">
        <v>5.7528148148</v>
      </c>
      <c r="J123" s="88">
        <v>5.7357777777</v>
      </c>
      <c r="K123" s="87">
        <v>0.2585</v>
      </c>
      <c r="L123" s="88">
        <v>7.9353703703</v>
      </c>
      <c r="M123" s="89">
        <v>1.1460555555</v>
      </c>
      <c r="N123" s="90">
        <v>0.007000629629</v>
      </c>
      <c r="O123" s="91">
        <v>0.2376851851</v>
      </c>
      <c r="P123" s="85">
        <v>1.9175351851</v>
      </c>
      <c r="Q123" s="85">
        <v>9.0624074074</v>
      </c>
      <c r="R123" s="91">
        <v>0.1515</v>
      </c>
      <c r="S123" s="91">
        <v>0.113037037</v>
      </c>
      <c r="T123" s="58">
        <v>10.9533405</v>
      </c>
      <c r="U123" s="92">
        <v>104.2</v>
      </c>
      <c r="V123" s="92">
        <v>104.1</v>
      </c>
      <c r="W123" s="92">
        <v>104.4</v>
      </c>
      <c r="X123" s="93">
        <v>113.9328945204924</v>
      </c>
    </row>
    <row r="124" spans="1:24" ht="13.5" customHeight="1">
      <c r="A124" s="17"/>
      <c r="B124" s="3" t="s">
        <v>29</v>
      </c>
      <c r="C124" s="3" t="s">
        <v>146</v>
      </c>
      <c r="E124" s="87">
        <v>7.839625</v>
      </c>
      <c r="F124" s="88">
        <v>10.2202291666</v>
      </c>
      <c r="G124" s="89">
        <v>0.0700229166666</v>
      </c>
      <c r="H124" s="88">
        <v>6.0114583333</v>
      </c>
      <c r="I124" s="88">
        <v>5.6415</v>
      </c>
      <c r="J124" s="88">
        <v>5.7161875</v>
      </c>
      <c r="K124" s="87">
        <v>0.2575833333</v>
      </c>
      <c r="L124" s="88">
        <v>8.0989583333</v>
      </c>
      <c r="M124" s="89">
        <v>1.14281875</v>
      </c>
      <c r="N124" s="90">
        <v>0.0070003125</v>
      </c>
      <c r="O124" s="91">
        <v>0.2406625</v>
      </c>
      <c r="P124" s="85">
        <v>1.89393125</v>
      </c>
      <c r="Q124" s="85">
        <v>9.1318333333</v>
      </c>
      <c r="R124" s="91">
        <v>0.1515</v>
      </c>
      <c r="S124" s="91">
        <v>0.1088958333</v>
      </c>
      <c r="T124" s="58">
        <v>10.9780384</v>
      </c>
      <c r="U124" s="92">
        <v>104.5</v>
      </c>
      <c r="V124" s="92">
        <v>104.4</v>
      </c>
      <c r="W124" s="92">
        <v>104.7</v>
      </c>
      <c r="X124" s="93">
        <v>114.49050819996067</v>
      </c>
    </row>
    <row r="125" spans="1:24" ht="13.5" customHeight="1">
      <c r="A125" s="17"/>
      <c r="B125" s="3" t="s">
        <v>30</v>
      </c>
      <c r="C125" s="3" t="s">
        <v>147</v>
      </c>
      <c r="E125" s="87">
        <v>7.83868</v>
      </c>
      <c r="F125" s="88">
        <v>10.20386</v>
      </c>
      <c r="G125" s="89">
        <v>0.0694758</v>
      </c>
      <c r="H125" s="88">
        <v>6.02056</v>
      </c>
      <c r="I125" s="88">
        <v>5.56464</v>
      </c>
      <c r="J125" s="88">
        <v>5.6802</v>
      </c>
      <c r="K125" s="87">
        <v>0.25598</v>
      </c>
      <c r="L125" s="88">
        <v>7.88826</v>
      </c>
      <c r="M125" s="89">
        <v>1.131086</v>
      </c>
      <c r="N125" s="90">
        <v>0.00691716</v>
      </c>
      <c r="O125" s="91">
        <v>0.239324</v>
      </c>
      <c r="P125" s="85">
        <v>1.884486</v>
      </c>
      <c r="Q125" s="85">
        <v>9.0048</v>
      </c>
      <c r="R125" s="91">
        <v>0.1479</v>
      </c>
      <c r="S125" s="91">
        <v>0.10652</v>
      </c>
      <c r="T125" s="58">
        <v>10.90310832</v>
      </c>
      <c r="U125" s="92">
        <v>105.5</v>
      </c>
      <c r="V125" s="92">
        <v>105.4</v>
      </c>
      <c r="W125" s="92">
        <v>105.6</v>
      </c>
      <c r="X125" s="93">
        <v>115.68296791986374</v>
      </c>
    </row>
    <row r="126" spans="1:24" ht="13.5" customHeight="1">
      <c r="A126" s="17"/>
      <c r="B126" s="3" t="s">
        <v>31</v>
      </c>
      <c r="C126" s="3" t="s">
        <v>148</v>
      </c>
      <c r="E126" s="87">
        <v>7.8306153846</v>
      </c>
      <c r="F126" s="88">
        <v>10.1036153846</v>
      </c>
      <c r="G126" s="89">
        <v>0.0690832692307</v>
      </c>
      <c r="H126" s="88">
        <v>5.9355</v>
      </c>
      <c r="I126" s="88">
        <v>5.6743076923</v>
      </c>
      <c r="J126" s="88">
        <v>5.6941538461</v>
      </c>
      <c r="K126" s="87">
        <v>0.2561923076</v>
      </c>
      <c r="L126" s="88">
        <v>7.8226923076</v>
      </c>
      <c r="M126" s="89">
        <v>1.1291230769</v>
      </c>
      <c r="N126" s="90">
        <v>0.006950057692</v>
      </c>
      <c r="O126" s="91">
        <v>0.2379730769</v>
      </c>
      <c r="P126" s="85">
        <v>1.8708730769</v>
      </c>
      <c r="Q126" s="85">
        <v>8.9033653846</v>
      </c>
      <c r="R126" s="91">
        <v>0.1465</v>
      </c>
      <c r="S126" s="91">
        <v>0.1089038461</v>
      </c>
      <c r="T126" s="58">
        <v>10.84225443</v>
      </c>
      <c r="U126" s="92">
        <v>105.7</v>
      </c>
      <c r="V126" s="92">
        <v>105.6</v>
      </c>
      <c r="W126" s="92">
        <v>105.8</v>
      </c>
      <c r="X126" s="93">
        <v>116.33929033159535</v>
      </c>
    </row>
    <row r="127" spans="1:24" ht="13.5" customHeight="1">
      <c r="A127" s="17"/>
      <c r="B127" s="3" t="s">
        <v>20</v>
      </c>
      <c r="C127" s="3" t="s">
        <v>149</v>
      </c>
      <c r="E127" s="87">
        <v>7.8206875</v>
      </c>
      <c r="F127" s="88">
        <v>9.9046458333</v>
      </c>
      <c r="G127" s="89">
        <v>0.0695691666666</v>
      </c>
      <c r="H127" s="88">
        <v>5.8265</v>
      </c>
      <c r="I127" s="88">
        <v>5.6143541666</v>
      </c>
      <c r="J127" s="88">
        <v>5.7063125</v>
      </c>
      <c r="K127" s="87">
        <v>0.255875</v>
      </c>
      <c r="L127" s="88">
        <v>7.8776041666</v>
      </c>
      <c r="M127" s="89">
        <v>1.13475625</v>
      </c>
      <c r="N127" s="90">
        <v>0.006970791666</v>
      </c>
      <c r="O127" s="91">
        <v>0.2391916666</v>
      </c>
      <c r="P127" s="85">
        <v>1.8741541666</v>
      </c>
      <c r="Q127" s="85">
        <v>8.8971041666</v>
      </c>
      <c r="R127" s="91">
        <v>0.1494166666</v>
      </c>
      <c r="S127" s="91">
        <v>0.1105416666</v>
      </c>
      <c r="T127" s="58">
        <v>10.83396204</v>
      </c>
      <c r="U127" s="92">
        <v>105.4</v>
      </c>
      <c r="V127" s="92">
        <v>105.2</v>
      </c>
      <c r="W127" s="92">
        <v>105.5</v>
      </c>
      <c r="X127" s="93">
        <v>116.12923765710927</v>
      </c>
    </row>
    <row r="128" spans="1:24" ht="21" customHeight="1">
      <c r="A128" s="123">
        <v>2019</v>
      </c>
      <c r="B128" s="3" t="s">
        <v>21</v>
      </c>
      <c r="C128" s="3" t="s">
        <v>136</v>
      </c>
      <c r="E128" s="87">
        <v>7.8426923076</v>
      </c>
      <c r="F128" s="88">
        <v>10.1117307692</v>
      </c>
      <c r="G128" s="89">
        <v>0.0719888461538</v>
      </c>
      <c r="H128" s="88">
        <v>5.8939230769</v>
      </c>
      <c r="I128" s="88">
        <v>5.6066923076</v>
      </c>
      <c r="J128" s="88">
        <v>5.7829230769</v>
      </c>
      <c r="K128" s="87">
        <v>0.2580384615</v>
      </c>
      <c r="L128" s="88">
        <v>7.9318653846</v>
      </c>
      <c r="M128" s="89">
        <v>1.1540038461</v>
      </c>
      <c r="N128" s="90">
        <v>0.006992423075999999</v>
      </c>
      <c r="O128" s="91">
        <v>0.2469211538</v>
      </c>
      <c r="P128" s="85">
        <v>1.9031346153</v>
      </c>
      <c r="Q128" s="85">
        <v>8.95975</v>
      </c>
      <c r="R128" s="91">
        <v>0.1515</v>
      </c>
      <c r="S128" s="91">
        <v>0.1109423076</v>
      </c>
      <c r="T128" s="58">
        <v>10.93345572</v>
      </c>
      <c r="U128" s="92">
        <v>103.8</v>
      </c>
      <c r="V128" s="92">
        <v>103.6</v>
      </c>
      <c r="W128" s="92">
        <v>104.1</v>
      </c>
      <c r="X128" s="93">
        <v>114.53367904694632</v>
      </c>
    </row>
    <row r="129" spans="1:24" ht="14.25" customHeight="1">
      <c r="A129" s="123"/>
      <c r="B129" s="3" t="s">
        <v>22</v>
      </c>
      <c r="C129" s="3" t="s">
        <v>125</v>
      </c>
      <c r="E129" s="87">
        <v>7.8485714285</v>
      </c>
      <c r="F129" s="88">
        <v>10.2081190476</v>
      </c>
      <c r="G129" s="89">
        <v>0.0710907142857</v>
      </c>
      <c r="H129" s="88">
        <v>5.9407619047</v>
      </c>
      <c r="I129" s="88">
        <v>5.6037142857</v>
      </c>
      <c r="J129" s="88">
        <v>5.798595238</v>
      </c>
      <c r="K129" s="87">
        <v>0.2575</v>
      </c>
      <c r="L129" s="88">
        <v>7.8376190476</v>
      </c>
      <c r="M129" s="89">
        <v>1.1631690476</v>
      </c>
      <c r="N129" s="90">
        <v>0.006988523809</v>
      </c>
      <c r="O129" s="91">
        <v>0.2512238095</v>
      </c>
      <c r="P129" s="85">
        <v>1.9247761904</v>
      </c>
      <c r="Q129" s="85">
        <v>8.9037619047</v>
      </c>
      <c r="R129" s="91">
        <v>0.1515</v>
      </c>
      <c r="S129" s="91">
        <v>0.1104285714</v>
      </c>
      <c r="T129" s="58">
        <v>10.92565102</v>
      </c>
      <c r="U129" s="92">
        <v>103.5</v>
      </c>
      <c r="V129" s="92">
        <v>103.3</v>
      </c>
      <c r="W129" s="92">
        <v>103.7</v>
      </c>
      <c r="X129" s="93">
        <v>114.13266485137821</v>
      </c>
    </row>
    <row r="130" spans="1:24" ht="14.25" customHeight="1">
      <c r="A130" s="123"/>
      <c r="B130" s="3" t="s">
        <v>23</v>
      </c>
      <c r="C130" s="3" t="s">
        <v>137</v>
      </c>
      <c r="E130" s="87">
        <v>7.8501538461</v>
      </c>
      <c r="F130" s="88">
        <v>10.343</v>
      </c>
      <c r="G130" s="89">
        <v>0.07060711538459999</v>
      </c>
      <c r="H130" s="88">
        <v>5.8751538461</v>
      </c>
      <c r="I130" s="88">
        <v>5.5579423076</v>
      </c>
      <c r="J130" s="88">
        <v>5.7979230769</v>
      </c>
      <c r="K130" s="87">
        <v>0.2575</v>
      </c>
      <c r="L130" s="88">
        <v>7.8480961538</v>
      </c>
      <c r="M130" s="89">
        <v>1.1684711538</v>
      </c>
      <c r="N130" s="90">
        <v>0.006935192307</v>
      </c>
      <c r="O130" s="91">
        <v>0.2479230769</v>
      </c>
      <c r="P130" s="85">
        <v>1.9242038461</v>
      </c>
      <c r="Q130" s="85">
        <v>8.8757884615</v>
      </c>
      <c r="R130" s="91">
        <v>0.1515</v>
      </c>
      <c r="S130" s="91">
        <v>0.1127692307</v>
      </c>
      <c r="T130" s="58">
        <v>10.92249</v>
      </c>
      <c r="U130" s="92">
        <v>103.3</v>
      </c>
      <c r="V130" s="92">
        <v>103.1</v>
      </c>
      <c r="W130" s="92">
        <v>103.4</v>
      </c>
      <c r="X130" s="93">
        <v>113.69954277061281</v>
      </c>
    </row>
    <row r="131" spans="1:24" ht="14.25" customHeight="1">
      <c r="A131" s="123"/>
      <c r="B131" s="3" t="s">
        <v>24</v>
      </c>
      <c r="C131" s="3" t="s">
        <v>138</v>
      </c>
      <c r="E131" s="87">
        <v>7.8452272727</v>
      </c>
      <c r="F131" s="88">
        <v>10.2249772727</v>
      </c>
      <c r="G131" s="89">
        <v>0.070256590909</v>
      </c>
      <c r="H131" s="88">
        <v>5.8631590909</v>
      </c>
      <c r="I131" s="88">
        <v>5.577</v>
      </c>
      <c r="J131" s="88">
        <v>5.7853636363</v>
      </c>
      <c r="K131" s="87">
        <v>0.2574545454</v>
      </c>
      <c r="L131" s="88">
        <v>7.7914318181</v>
      </c>
      <c r="M131" s="89">
        <v>1.1674272727</v>
      </c>
      <c r="N131" s="90">
        <v>0.006864</v>
      </c>
      <c r="O131" s="91">
        <v>0.2467636363</v>
      </c>
      <c r="P131" s="85">
        <v>1.9065568181</v>
      </c>
      <c r="Q131" s="85">
        <v>8.8161590909</v>
      </c>
      <c r="R131" s="91">
        <v>0.1515</v>
      </c>
      <c r="S131" s="91">
        <v>0.1130227272</v>
      </c>
      <c r="T131" s="58">
        <v>10.883133149999999</v>
      </c>
      <c r="U131" s="92">
        <v>103.5</v>
      </c>
      <c r="V131" s="92">
        <v>103.4</v>
      </c>
      <c r="W131" s="92">
        <v>103.7</v>
      </c>
      <c r="X131" s="93">
        <v>114.0160009575662</v>
      </c>
    </row>
    <row r="132" spans="1:24" ht="14.25" customHeight="1">
      <c r="A132" s="123"/>
      <c r="B132" s="3" t="s">
        <v>25</v>
      </c>
      <c r="C132" s="3" t="s">
        <v>142</v>
      </c>
      <c r="E132" s="87">
        <v>7.84908</v>
      </c>
      <c r="F132" s="88">
        <v>10.08382</v>
      </c>
      <c r="G132" s="89">
        <v>0.07131180000000001</v>
      </c>
      <c r="H132" s="88">
        <v>5.83222</v>
      </c>
      <c r="I132" s="88">
        <v>5.44952</v>
      </c>
      <c r="J132" s="88">
        <v>5.72514</v>
      </c>
      <c r="K132" s="87">
        <v>0.25522</v>
      </c>
      <c r="L132" s="88">
        <v>7.7649</v>
      </c>
      <c r="M132" s="89">
        <v>1.14179</v>
      </c>
      <c r="N132" s="90">
        <v>0.00663324</v>
      </c>
      <c r="O132" s="91">
        <v>0.247046</v>
      </c>
      <c r="P132" s="85">
        <v>1.881748</v>
      </c>
      <c r="Q132" s="85">
        <v>8.78008</v>
      </c>
      <c r="R132" s="91">
        <v>0.1515</v>
      </c>
      <c r="S132" s="91">
        <v>0.11248</v>
      </c>
      <c r="T132" s="58">
        <v>10.84480632</v>
      </c>
      <c r="U132" s="92">
        <v>105</v>
      </c>
      <c r="V132" s="92">
        <v>104.8</v>
      </c>
      <c r="W132" s="92">
        <v>105.1</v>
      </c>
      <c r="X132" s="93">
        <v>115.58513936392197</v>
      </c>
    </row>
    <row r="133" spans="1:24" ht="14.25" customHeight="1">
      <c r="A133" s="123"/>
      <c r="B133" s="3" t="s">
        <v>26</v>
      </c>
      <c r="C133" s="3" t="s">
        <v>143</v>
      </c>
      <c r="E133" s="87">
        <v>7.8262916666</v>
      </c>
      <c r="F133" s="88">
        <v>9.9169166666</v>
      </c>
      <c r="G133" s="89">
        <v>0.0724210416666</v>
      </c>
      <c r="H133" s="88">
        <v>5.885875</v>
      </c>
      <c r="I133" s="88">
        <v>5.4331041666</v>
      </c>
      <c r="J133" s="88">
        <v>5.7435</v>
      </c>
      <c r="K133" s="87">
        <v>0.2538333333</v>
      </c>
      <c r="L133" s="88">
        <v>7.9177916666</v>
      </c>
      <c r="M133" s="89">
        <v>1.1326604166</v>
      </c>
      <c r="N133" s="90">
        <v>0.006670708333000001</v>
      </c>
      <c r="O133" s="91">
        <v>0.2519583333</v>
      </c>
      <c r="P133" s="85">
        <v>1.8801875</v>
      </c>
      <c r="Q133" s="85">
        <v>8.8372083333</v>
      </c>
      <c r="R133" s="91">
        <v>0.1525416666</v>
      </c>
      <c r="S133" s="91">
        <v>0.11275</v>
      </c>
      <c r="T133" s="58">
        <v>10.8425317</v>
      </c>
      <c r="U133" s="92">
        <v>105.2</v>
      </c>
      <c r="V133" s="92">
        <v>104.9</v>
      </c>
      <c r="W133" s="92">
        <v>105.5</v>
      </c>
      <c r="X133" s="93">
        <v>116.47216743897202</v>
      </c>
    </row>
    <row r="134" spans="1:24" ht="14.25" customHeight="1">
      <c r="A134" s="123"/>
      <c r="B134" s="3" t="s">
        <v>27</v>
      </c>
      <c r="C134" s="3" t="s">
        <v>144</v>
      </c>
      <c r="E134" s="87">
        <v>7.8114615384</v>
      </c>
      <c r="F134" s="88">
        <v>9.7405961538</v>
      </c>
      <c r="G134" s="89">
        <v>0.0721594230769</v>
      </c>
      <c r="H134" s="88">
        <v>5.9647307692</v>
      </c>
      <c r="I134" s="88">
        <v>5.4559038461</v>
      </c>
      <c r="J134" s="88">
        <v>5.73825</v>
      </c>
      <c r="K134" s="87">
        <v>0.2560384615</v>
      </c>
      <c r="L134" s="88">
        <v>7.9084230769</v>
      </c>
      <c r="M134" s="89">
        <v>1.1348615384</v>
      </c>
      <c r="N134" s="90">
        <v>0.00663326923</v>
      </c>
      <c r="O134" s="91">
        <v>0.2538807692</v>
      </c>
      <c r="P134" s="85">
        <v>1.8943461538</v>
      </c>
      <c r="Q134" s="85">
        <v>8.7624230769</v>
      </c>
      <c r="R134" s="91">
        <v>0.1565</v>
      </c>
      <c r="S134" s="91">
        <v>0.1137307692</v>
      </c>
      <c r="T134" s="58">
        <v>10.789178080000001</v>
      </c>
      <c r="U134" s="92">
        <v>105.1</v>
      </c>
      <c r="V134" s="92">
        <v>104.8</v>
      </c>
      <c r="W134" s="92">
        <v>105.5</v>
      </c>
      <c r="X134" s="93">
        <v>116.46704758464728</v>
      </c>
    </row>
    <row r="135" spans="1:24" ht="14.25" customHeight="1">
      <c r="A135" s="123"/>
      <c r="B135" s="3" t="s">
        <v>28</v>
      </c>
      <c r="C135" s="3" t="s">
        <v>145</v>
      </c>
      <c r="E135" s="87">
        <v>7.8413703703</v>
      </c>
      <c r="F135" s="88">
        <v>9.5228148148</v>
      </c>
      <c r="G135" s="89">
        <v>0.0737877777777</v>
      </c>
      <c r="H135" s="88">
        <v>5.909037037</v>
      </c>
      <c r="I135" s="88">
        <v>5.3091296296</v>
      </c>
      <c r="J135" s="88">
        <v>5.6627962962</v>
      </c>
      <c r="K135" s="87">
        <v>0.2523888888</v>
      </c>
      <c r="L135" s="88">
        <v>8.007037037</v>
      </c>
      <c r="M135" s="89">
        <v>1.1076851851</v>
      </c>
      <c r="N135" s="90">
        <v>0.0064800740739999994</v>
      </c>
      <c r="O135" s="91">
        <v>0.2552555555</v>
      </c>
      <c r="P135" s="85">
        <v>1.87255</v>
      </c>
      <c r="Q135" s="85">
        <v>8.7208333333</v>
      </c>
      <c r="R135" s="91">
        <v>0.1565</v>
      </c>
      <c r="S135" s="91">
        <v>0.1103888888</v>
      </c>
      <c r="T135" s="58">
        <v>10.764438440000001</v>
      </c>
      <c r="U135" s="92">
        <v>106.7</v>
      </c>
      <c r="V135" s="92">
        <v>106.3</v>
      </c>
      <c r="W135" s="92">
        <v>107.1</v>
      </c>
      <c r="X135" s="93">
        <v>118.16020571438615</v>
      </c>
    </row>
    <row r="136" spans="1:24" ht="14.25" customHeight="1">
      <c r="A136" s="123"/>
      <c r="B136" s="3" t="s">
        <v>29</v>
      </c>
      <c r="C136" s="3" t="s">
        <v>146</v>
      </c>
      <c r="E136" s="87">
        <v>7.8370416666</v>
      </c>
      <c r="F136" s="88">
        <v>9.6756458333</v>
      </c>
      <c r="G136" s="89">
        <v>0.07291500000000001</v>
      </c>
      <c r="H136" s="88">
        <v>5.9164166666</v>
      </c>
      <c r="I136" s="88">
        <v>5.3319791666</v>
      </c>
      <c r="J136" s="88">
        <v>5.6792708333</v>
      </c>
      <c r="K136" s="87">
        <v>0.2567083333</v>
      </c>
      <c r="L136" s="88">
        <v>7.9123541666</v>
      </c>
      <c r="M136" s="89">
        <v>1.1013875</v>
      </c>
      <c r="N136" s="90">
        <v>0.006558958333</v>
      </c>
      <c r="O136" s="91">
        <v>0.25658125</v>
      </c>
      <c r="P136" s="85">
        <v>1.87278125</v>
      </c>
      <c r="Q136" s="85">
        <v>8.6286666666</v>
      </c>
      <c r="R136" s="91">
        <v>0.1525</v>
      </c>
      <c r="S136" s="91">
        <v>0.109875</v>
      </c>
      <c r="T136" s="58">
        <v>10.72352384</v>
      </c>
      <c r="U136" s="92">
        <v>107</v>
      </c>
      <c r="V136" s="92">
        <v>106.6</v>
      </c>
      <c r="W136" s="92">
        <v>107.6</v>
      </c>
      <c r="X136" s="93">
        <v>118.48696796594015</v>
      </c>
    </row>
    <row r="137" spans="1:24" ht="14.25" customHeight="1">
      <c r="A137" s="123"/>
      <c r="B137" s="3" t="s">
        <v>30</v>
      </c>
      <c r="C137" s="3" t="s">
        <v>147</v>
      </c>
      <c r="E137" s="87">
        <v>7.8426</v>
      </c>
      <c r="F137" s="88">
        <v>9.9257</v>
      </c>
      <c r="G137" s="89">
        <v>0.0724632</v>
      </c>
      <c r="H137" s="88">
        <v>5.94846</v>
      </c>
      <c r="I137" s="88">
        <v>5.333</v>
      </c>
      <c r="J137" s="88">
        <v>5.72568</v>
      </c>
      <c r="K137" s="87">
        <v>0.2575</v>
      </c>
      <c r="L137" s="88">
        <v>7.8955</v>
      </c>
      <c r="M137" s="89">
        <v>1.10633</v>
      </c>
      <c r="N137" s="90">
        <v>0.00663532</v>
      </c>
      <c r="O137" s="91">
        <v>0.258834</v>
      </c>
      <c r="P137" s="85">
        <v>1.872684</v>
      </c>
      <c r="Q137" s="85">
        <v>8.67406</v>
      </c>
      <c r="R137" s="91">
        <v>0.1525</v>
      </c>
      <c r="S137" s="91">
        <v>0.11046</v>
      </c>
      <c r="T137" s="58">
        <v>10.760517570000001</v>
      </c>
      <c r="U137" s="92">
        <v>106.6</v>
      </c>
      <c r="V137" s="92">
        <v>106.2</v>
      </c>
      <c r="W137" s="92">
        <v>107.1</v>
      </c>
      <c r="X137" s="93">
        <v>117.6513509508407</v>
      </c>
    </row>
    <row r="138" spans="1:24" ht="14.25" customHeight="1">
      <c r="A138" s="123"/>
      <c r="B138" s="3" t="s">
        <v>31</v>
      </c>
      <c r="C138" s="3" t="s">
        <v>148</v>
      </c>
      <c r="E138" s="87">
        <v>7.8299230769</v>
      </c>
      <c r="F138" s="88">
        <v>10.0880961538</v>
      </c>
      <c r="G138" s="89">
        <v>0.0718982692307</v>
      </c>
      <c r="H138" s="88">
        <v>5.9157307692</v>
      </c>
      <c r="I138" s="88">
        <v>5.3472307692</v>
      </c>
      <c r="J138" s="88">
        <v>5.7513461538</v>
      </c>
      <c r="K138" s="87">
        <v>0.2575</v>
      </c>
      <c r="L138" s="88">
        <v>7.8860384615</v>
      </c>
      <c r="M138" s="89">
        <v>1.1152596153</v>
      </c>
      <c r="N138" s="90">
        <v>0.006702076923</v>
      </c>
      <c r="O138" s="91">
        <v>0.2594192307</v>
      </c>
      <c r="P138" s="85">
        <v>1.8823711538</v>
      </c>
      <c r="Q138" s="85">
        <v>8.65725</v>
      </c>
      <c r="R138" s="91">
        <v>0.1525</v>
      </c>
      <c r="S138" s="91">
        <v>0.1095576923</v>
      </c>
      <c r="T138" s="58">
        <v>10.7674245</v>
      </c>
      <c r="U138" s="92">
        <v>106.2</v>
      </c>
      <c r="V138" s="92">
        <v>105.8</v>
      </c>
      <c r="W138" s="92">
        <v>106.6</v>
      </c>
      <c r="X138" s="93">
        <v>116.87465620943152</v>
      </c>
    </row>
    <row r="139" spans="1:24" ht="14.25" customHeight="1">
      <c r="A139" s="123"/>
      <c r="B139" s="3" t="s">
        <v>20</v>
      </c>
      <c r="C139" s="3" t="s">
        <v>149</v>
      </c>
      <c r="E139" s="87">
        <v>7.8067083333</v>
      </c>
      <c r="F139" s="88">
        <v>10.2421666666</v>
      </c>
      <c r="G139" s="89">
        <v>0.0715002083333</v>
      </c>
      <c r="H139" s="88">
        <v>5.9247083333</v>
      </c>
      <c r="I139" s="88">
        <v>5.3699375</v>
      </c>
      <c r="J139" s="88">
        <v>5.753125</v>
      </c>
      <c r="K139" s="87">
        <v>0.2575</v>
      </c>
      <c r="L139" s="88">
        <v>7.9366458333</v>
      </c>
      <c r="M139" s="89">
        <v>1.1130854166</v>
      </c>
      <c r="N139" s="90">
        <v>0.006649145833</v>
      </c>
      <c r="O139" s="91">
        <v>0.2587583333</v>
      </c>
      <c r="P139" s="85">
        <v>1.8817625</v>
      </c>
      <c r="Q139" s="85">
        <v>8.674875</v>
      </c>
      <c r="R139" s="91">
        <v>0.1525</v>
      </c>
      <c r="S139" s="91">
        <v>0.1096666666</v>
      </c>
      <c r="T139" s="58">
        <v>10.764994230000001</v>
      </c>
      <c r="U139" s="92">
        <v>106.3</v>
      </c>
      <c r="V139" s="92">
        <v>105.9</v>
      </c>
      <c r="W139" s="92">
        <v>106.8</v>
      </c>
      <c r="X139" s="93">
        <v>116.94052436268674</v>
      </c>
    </row>
    <row r="140" spans="1:24" ht="21" customHeight="1">
      <c r="A140" s="123">
        <v>2020</v>
      </c>
      <c r="B140" s="3" t="s">
        <v>21</v>
      </c>
      <c r="C140" s="3" t="s">
        <v>136</v>
      </c>
      <c r="E140" s="87">
        <v>7.7737826086</v>
      </c>
      <c r="F140" s="88">
        <v>10.1622391304</v>
      </c>
      <c r="G140" s="89">
        <v>0.0710797826086</v>
      </c>
      <c r="H140" s="88">
        <v>5.9508695652</v>
      </c>
      <c r="I140" s="88">
        <v>5.3472391304</v>
      </c>
      <c r="J140" s="88">
        <v>5.7584782608</v>
      </c>
      <c r="K140" s="87">
        <v>0.2579782608</v>
      </c>
      <c r="L140" s="88">
        <v>8.0119565217</v>
      </c>
      <c r="M140" s="89">
        <v>1.12265</v>
      </c>
      <c r="N140" s="90">
        <v>0.0066746956520000005</v>
      </c>
      <c r="O140" s="91">
        <v>0.2564630434</v>
      </c>
      <c r="P140" s="85">
        <v>1.9058434782</v>
      </c>
      <c r="Q140" s="85">
        <v>8.6397391304</v>
      </c>
      <c r="R140" s="91">
        <v>0.1539347826</v>
      </c>
      <c r="S140" s="91">
        <v>0.109173913</v>
      </c>
      <c r="T140" s="58">
        <v>10.726176500000001</v>
      </c>
      <c r="U140" s="92">
        <v>105.9</v>
      </c>
      <c r="V140" s="92">
        <v>105.5</v>
      </c>
      <c r="W140" s="92">
        <v>106.4</v>
      </c>
      <c r="X140" s="93">
        <v>113.7063414140916</v>
      </c>
    </row>
    <row r="141" spans="1:24" ht="14.25" customHeight="1">
      <c r="A141" s="123"/>
      <c r="B141" s="3" t="s">
        <v>22</v>
      </c>
      <c r="C141" s="3" t="s">
        <v>125</v>
      </c>
      <c r="E141" s="87">
        <v>7.7759</v>
      </c>
      <c r="F141" s="88">
        <v>10.08308</v>
      </c>
      <c r="G141" s="89">
        <v>0.0707062</v>
      </c>
      <c r="H141" s="88">
        <v>5.8536</v>
      </c>
      <c r="I141" s="88">
        <v>5.18332</v>
      </c>
      <c r="J141" s="88">
        <v>5.5966</v>
      </c>
      <c r="K141" s="87">
        <v>0.2585</v>
      </c>
      <c r="L141" s="88">
        <v>7.96924</v>
      </c>
      <c r="M141" s="89">
        <v>1.110342</v>
      </c>
      <c r="N141" s="90">
        <v>0.0065066</v>
      </c>
      <c r="O141" s="91">
        <v>0.248678</v>
      </c>
      <c r="P141" s="85">
        <v>1.86813</v>
      </c>
      <c r="Q141" s="85">
        <v>8.48746</v>
      </c>
      <c r="R141" s="91">
        <v>0.1555</v>
      </c>
      <c r="S141" s="91">
        <v>0.10872</v>
      </c>
      <c r="T141" s="58">
        <v>10.64666592</v>
      </c>
      <c r="U141" s="92">
        <v>107.1</v>
      </c>
      <c r="V141" s="92">
        <v>106.8</v>
      </c>
      <c r="W141" s="92">
        <v>107.5</v>
      </c>
      <c r="X141" s="93">
        <v>117.01851833034954</v>
      </c>
    </row>
    <row r="142" spans="1:24" ht="14.25" customHeight="1">
      <c r="A142" s="123"/>
      <c r="B142" s="3" t="s">
        <v>23</v>
      </c>
      <c r="C142" s="3" t="s">
        <v>137</v>
      </c>
      <c r="E142" s="87">
        <v>7.7653846153</v>
      </c>
      <c r="F142" s="88">
        <v>9.6153076923</v>
      </c>
      <c r="G142" s="89">
        <v>0.0722076923076</v>
      </c>
      <c r="H142" s="88">
        <v>5.5839423076</v>
      </c>
      <c r="I142" s="88">
        <v>4.8400961538</v>
      </c>
      <c r="J142" s="88">
        <v>5.4838461538</v>
      </c>
      <c r="K142" s="87">
        <v>0.2585</v>
      </c>
      <c r="L142" s="88">
        <v>8.118326923</v>
      </c>
      <c r="M142" s="89">
        <v>1.1047461538</v>
      </c>
      <c r="N142" s="90">
        <v>0.00637401923</v>
      </c>
      <c r="O142" s="91">
        <v>0.2425884615</v>
      </c>
      <c r="P142" s="85">
        <v>1.807851923</v>
      </c>
      <c r="Q142" s="85">
        <v>8.6003461538</v>
      </c>
      <c r="R142" s="91">
        <v>0.1555</v>
      </c>
      <c r="S142" s="91">
        <v>0.1042307692</v>
      </c>
      <c r="T142" s="58">
        <v>10.65505535</v>
      </c>
      <c r="U142" s="92">
        <v>107.7</v>
      </c>
      <c r="V142" s="92">
        <v>107.3</v>
      </c>
      <c r="W142" s="92">
        <v>108.1</v>
      </c>
      <c r="X142" s="93">
        <v>118.23353554695093</v>
      </c>
    </row>
    <row r="143" spans="1:24" ht="14.25" customHeight="1">
      <c r="A143" s="123"/>
      <c r="B143" s="3" t="s">
        <v>24</v>
      </c>
      <c r="C143" s="3" t="s">
        <v>138</v>
      </c>
      <c r="E143" s="87">
        <v>7.7523333333</v>
      </c>
      <c r="F143" s="88">
        <v>9.6143571428</v>
      </c>
      <c r="G143" s="89">
        <v>0.071895</v>
      </c>
      <c r="H143" s="88">
        <v>5.5075714285</v>
      </c>
      <c r="I143" s="88">
        <v>4.8752619047</v>
      </c>
      <c r="J143" s="88">
        <v>5.4418333333</v>
      </c>
      <c r="K143" s="87">
        <v>0.2585</v>
      </c>
      <c r="L143" s="88">
        <v>7.9840714285</v>
      </c>
      <c r="M143" s="89">
        <v>1.0940309523</v>
      </c>
      <c r="N143" s="90">
        <v>0.0063312857140000005</v>
      </c>
      <c r="O143" s="91">
        <v>0.237847619</v>
      </c>
      <c r="P143" s="85">
        <v>1.7782095238</v>
      </c>
      <c r="Q143" s="85">
        <v>8.4189523809</v>
      </c>
      <c r="R143" s="91">
        <v>0.1555</v>
      </c>
      <c r="S143" s="91">
        <v>0.1017380952</v>
      </c>
      <c r="T143" s="58">
        <v>10.57031712</v>
      </c>
      <c r="U143" s="92">
        <v>108.7</v>
      </c>
      <c r="V143" s="92">
        <v>108.3</v>
      </c>
      <c r="W143" s="92">
        <v>109.1</v>
      </c>
      <c r="X143" s="93">
        <v>119.78048375860175</v>
      </c>
    </row>
    <row r="144" spans="1:24" ht="14.25" customHeight="1">
      <c r="A144" s="123"/>
      <c r="B144" s="3" t="s">
        <v>25</v>
      </c>
      <c r="C144" s="3" t="s">
        <v>142</v>
      </c>
      <c r="E144" s="87">
        <v>7.75306</v>
      </c>
      <c r="F144" s="88">
        <v>9.53096</v>
      </c>
      <c r="G144" s="89">
        <v>0.07229519999999999</v>
      </c>
      <c r="H144" s="88">
        <v>5.54784</v>
      </c>
      <c r="I144" s="88">
        <v>5.0508</v>
      </c>
      <c r="J144" s="88">
        <v>5.4657</v>
      </c>
      <c r="K144" s="87">
        <v>0.2585</v>
      </c>
      <c r="L144" s="88">
        <v>7.99702</v>
      </c>
      <c r="M144" s="89">
        <v>1.087754</v>
      </c>
      <c r="N144" s="90">
        <v>0.0063056</v>
      </c>
      <c r="O144" s="91">
        <v>0.242028</v>
      </c>
      <c r="P144" s="85">
        <v>1.78554</v>
      </c>
      <c r="Q144" s="85">
        <v>8.45256</v>
      </c>
      <c r="R144" s="91">
        <v>0.1555</v>
      </c>
      <c r="S144" s="91">
        <v>0.10244</v>
      </c>
      <c r="T144" s="58">
        <v>10.57284363</v>
      </c>
      <c r="U144" s="92">
        <v>108.9</v>
      </c>
      <c r="V144" s="92">
        <v>108.4</v>
      </c>
      <c r="W144" s="92">
        <v>109.3</v>
      </c>
      <c r="X144" s="93">
        <v>120.35617259085146</v>
      </c>
    </row>
    <row r="145" spans="1:24" ht="14.25" customHeight="1">
      <c r="A145" s="123"/>
      <c r="B145" s="3" t="s">
        <v>26</v>
      </c>
      <c r="C145" s="3" t="s">
        <v>143</v>
      </c>
      <c r="E145" s="87">
        <v>7.75182</v>
      </c>
      <c r="F145" s="88">
        <v>9.7081</v>
      </c>
      <c r="G145" s="89">
        <v>0.0719938</v>
      </c>
      <c r="H145" s="88">
        <v>5.71722</v>
      </c>
      <c r="I145" s="88">
        <v>5.34246</v>
      </c>
      <c r="J145" s="88">
        <v>5.56082</v>
      </c>
      <c r="K145" s="87">
        <v>0.2597</v>
      </c>
      <c r="L145" s="88">
        <v>8.13866</v>
      </c>
      <c r="M145" s="89">
        <v>1.094384</v>
      </c>
      <c r="N145" s="90">
        <v>0.00641756</v>
      </c>
      <c r="O145" s="91">
        <v>0.249082</v>
      </c>
      <c r="P145" s="85">
        <v>1.81278</v>
      </c>
      <c r="Q145" s="85">
        <v>8.72508</v>
      </c>
      <c r="R145" s="91">
        <v>0.1555</v>
      </c>
      <c r="S145" s="91">
        <v>0.10228</v>
      </c>
      <c r="T145" s="58">
        <v>10.694891759999999</v>
      </c>
      <c r="U145" s="92">
        <v>107.9</v>
      </c>
      <c r="V145" s="92">
        <v>107.5</v>
      </c>
      <c r="W145" s="92">
        <v>108.4</v>
      </c>
      <c r="X145" s="93">
        <v>118.75363545944305</v>
      </c>
    </row>
    <row r="146" spans="1:24" ht="14.25" customHeight="1">
      <c r="A146" s="123"/>
      <c r="B146" s="3" t="s">
        <v>27</v>
      </c>
      <c r="C146" s="3" t="s">
        <v>144</v>
      </c>
      <c r="E146" s="87">
        <v>7.7525384615</v>
      </c>
      <c r="F146" s="88">
        <v>9.8173653846</v>
      </c>
      <c r="G146" s="89">
        <v>0.072608076923</v>
      </c>
      <c r="H146" s="88">
        <v>5.7380576923</v>
      </c>
      <c r="I146" s="88">
        <v>5.4496730769</v>
      </c>
      <c r="J146" s="88">
        <v>5.5870384615</v>
      </c>
      <c r="K146" s="87">
        <v>0.2615</v>
      </c>
      <c r="L146" s="88">
        <v>8.3001153846</v>
      </c>
      <c r="M146" s="89">
        <v>1.1058942307</v>
      </c>
      <c r="N146" s="90">
        <v>0.006465846153</v>
      </c>
      <c r="O146" s="91">
        <v>0.247226923</v>
      </c>
      <c r="P146" s="85">
        <v>1.8175153846</v>
      </c>
      <c r="Q146" s="85">
        <v>8.8857115384</v>
      </c>
      <c r="R146" s="91">
        <v>0.1555</v>
      </c>
      <c r="S146" s="91">
        <v>0.1034807692</v>
      </c>
      <c r="T146" s="58">
        <v>10.78884221</v>
      </c>
      <c r="U146" s="92">
        <v>106.9</v>
      </c>
      <c r="V146" s="92">
        <v>106.5</v>
      </c>
      <c r="W146" s="92">
        <v>107.3</v>
      </c>
      <c r="X146" s="93">
        <v>113.82870927556607</v>
      </c>
    </row>
    <row r="147" spans="1:24" ht="14.25" customHeight="1">
      <c r="A147" s="123"/>
      <c r="B147" s="3" t="s">
        <v>28</v>
      </c>
      <c r="C147" s="3" t="s">
        <v>145</v>
      </c>
      <c r="E147" s="87">
        <v>7.7515576923</v>
      </c>
      <c r="F147" s="88">
        <v>10.1813076923</v>
      </c>
      <c r="G147" s="89">
        <v>0.0730967307692</v>
      </c>
      <c r="H147" s="88">
        <v>5.85175</v>
      </c>
      <c r="I147" s="88">
        <v>5.5765576923</v>
      </c>
      <c r="J147" s="88">
        <v>5.6604615384</v>
      </c>
      <c r="K147" s="87">
        <v>0.2615</v>
      </c>
      <c r="L147" s="88">
        <v>8.5147115384</v>
      </c>
      <c r="M147" s="89">
        <v>1.1186711538</v>
      </c>
      <c r="N147" s="90">
        <v>0.006530461538</v>
      </c>
      <c r="O147" s="91">
        <v>0.2487807692</v>
      </c>
      <c r="P147" s="85">
        <v>1.8501615384</v>
      </c>
      <c r="Q147" s="85">
        <v>9.1679423076</v>
      </c>
      <c r="R147" s="91">
        <v>0.1555</v>
      </c>
      <c r="S147" s="91">
        <v>0.1038461538</v>
      </c>
      <c r="T147" s="58">
        <v>10.945048799999999</v>
      </c>
      <c r="U147" s="92">
        <v>105.7</v>
      </c>
      <c r="V147" s="92">
        <v>105.3</v>
      </c>
      <c r="W147" s="92">
        <v>106.1</v>
      </c>
      <c r="X147" s="93">
        <v>115.0562512677658</v>
      </c>
    </row>
    <row r="148" spans="1:24" ht="14.25" customHeight="1">
      <c r="A148" s="123"/>
      <c r="B148" s="3" t="s">
        <v>29</v>
      </c>
      <c r="C148" s="3" t="s">
        <v>146</v>
      </c>
      <c r="E148" s="87">
        <v>7.7514230769</v>
      </c>
      <c r="F148" s="88">
        <v>10.0498076923</v>
      </c>
      <c r="G148" s="89">
        <v>0.0733867307692</v>
      </c>
      <c r="H148" s="88">
        <v>5.866576923</v>
      </c>
      <c r="I148" s="88">
        <v>5.6076923076</v>
      </c>
      <c r="J148" s="88">
        <v>5.67575</v>
      </c>
      <c r="K148" s="87">
        <v>0.2615</v>
      </c>
      <c r="L148" s="88">
        <v>8.4760192307</v>
      </c>
      <c r="M148" s="89">
        <v>1.1375326923</v>
      </c>
      <c r="N148" s="90">
        <v>0.006582807692</v>
      </c>
      <c r="O148" s="91">
        <v>0.2477096153</v>
      </c>
      <c r="P148" s="85">
        <v>1.8674</v>
      </c>
      <c r="Q148" s="85">
        <v>9.1425576923</v>
      </c>
      <c r="R148" s="91">
        <v>0.1555</v>
      </c>
      <c r="S148" s="91">
        <v>0.1054423076</v>
      </c>
      <c r="T148" s="58">
        <v>10.9459622</v>
      </c>
      <c r="U148" s="92">
        <v>104.7</v>
      </c>
      <c r="V148" s="92">
        <v>104.4</v>
      </c>
      <c r="W148" s="92">
        <v>105</v>
      </c>
      <c r="X148" s="93">
        <v>111.6601263848317</v>
      </c>
    </row>
    <row r="149" spans="1:24" ht="14.25" customHeight="1">
      <c r="A149" s="123"/>
      <c r="B149" s="3" t="s">
        <v>30</v>
      </c>
      <c r="C149" s="3" t="s">
        <v>147</v>
      </c>
      <c r="E149" s="87">
        <v>7.7515869565</v>
      </c>
      <c r="F149" s="88">
        <v>10.0609782608</v>
      </c>
      <c r="G149" s="89">
        <v>0.07366</v>
      </c>
      <c r="H149" s="88">
        <v>5.8684347826</v>
      </c>
      <c r="I149" s="88">
        <v>5.5214130434</v>
      </c>
      <c r="J149" s="88">
        <v>5.7040217391</v>
      </c>
      <c r="K149" s="87">
        <v>0.2633260869</v>
      </c>
      <c r="L149" s="88">
        <v>8.4956521739</v>
      </c>
      <c r="M149" s="89">
        <v>1.1565304347</v>
      </c>
      <c r="N149" s="90">
        <v>0.006784695652</v>
      </c>
      <c r="O149" s="91">
        <v>0.2486456521</v>
      </c>
      <c r="P149" s="85">
        <v>1.8666369565</v>
      </c>
      <c r="Q149" s="85">
        <v>9.120847826</v>
      </c>
      <c r="R149" s="91">
        <v>0.1603695652</v>
      </c>
      <c r="S149" s="91">
        <v>0.1053695652</v>
      </c>
      <c r="T149" s="58">
        <v>10.960862879999999</v>
      </c>
      <c r="U149" s="92">
        <v>103.6</v>
      </c>
      <c r="V149" s="92">
        <v>103.3</v>
      </c>
      <c r="W149" s="92">
        <v>104</v>
      </c>
      <c r="X149" s="93">
        <v>113.3096006043792</v>
      </c>
    </row>
    <row r="150" spans="1:24" ht="14.25" customHeight="1">
      <c r="A150" s="123"/>
      <c r="B150" s="3" t="s">
        <v>31</v>
      </c>
      <c r="C150" s="3" t="s">
        <v>148</v>
      </c>
      <c r="E150" s="87">
        <v>7.75352</v>
      </c>
      <c r="F150" s="88">
        <v>10.23874</v>
      </c>
      <c r="G150" s="89">
        <v>0.0742942</v>
      </c>
      <c r="H150" s="88">
        <v>5.92434</v>
      </c>
      <c r="I150" s="88">
        <v>5.63644</v>
      </c>
      <c r="J150" s="88">
        <v>5.75582</v>
      </c>
      <c r="K150" s="87">
        <v>0.2645</v>
      </c>
      <c r="L150" s="88">
        <v>8.518</v>
      </c>
      <c r="M150" s="89">
        <v>1.175366</v>
      </c>
      <c r="N150" s="90">
        <v>0.0069568</v>
      </c>
      <c r="O150" s="91">
        <v>0.255058</v>
      </c>
      <c r="P150" s="85">
        <v>1.88529</v>
      </c>
      <c r="Q150" s="85">
        <v>9.1788</v>
      </c>
      <c r="R150" s="91">
        <v>0.1635</v>
      </c>
      <c r="S150" s="91">
        <v>0.10442</v>
      </c>
      <c r="T150" s="58">
        <v>11.02324148</v>
      </c>
      <c r="U150" s="92">
        <v>102.3</v>
      </c>
      <c r="V150" s="92">
        <v>102</v>
      </c>
      <c r="W150" s="92">
        <v>102.7</v>
      </c>
      <c r="X150" s="93">
        <v>112.33182775553003</v>
      </c>
    </row>
    <row r="151" spans="1:24" ht="14.25" customHeight="1">
      <c r="A151" s="123"/>
      <c r="B151" s="3" t="s">
        <v>20</v>
      </c>
      <c r="C151" s="3" t="s">
        <v>149</v>
      </c>
      <c r="E151" s="87">
        <v>7.7532</v>
      </c>
      <c r="F151" s="88">
        <v>10.41396</v>
      </c>
      <c r="G151" s="89">
        <v>0.07465340000000001</v>
      </c>
      <c r="H151" s="88">
        <v>6.05184</v>
      </c>
      <c r="I151" s="88">
        <v>5.83546</v>
      </c>
      <c r="J151" s="88">
        <v>5.81824</v>
      </c>
      <c r="K151" s="87">
        <v>0.2645</v>
      </c>
      <c r="L151" s="88">
        <v>8.72348</v>
      </c>
      <c r="M151" s="89">
        <v>1.187978</v>
      </c>
      <c r="N151" s="90">
        <v>0.00708832</v>
      </c>
      <c r="O151" s="91">
        <v>0.258186</v>
      </c>
      <c r="P151" s="85">
        <v>1.911186</v>
      </c>
      <c r="Q151" s="85">
        <v>9.43466</v>
      </c>
      <c r="R151" s="91">
        <v>0.1635</v>
      </c>
      <c r="S151" s="91">
        <v>0.1053</v>
      </c>
      <c r="T151" s="58">
        <v>11.14548021</v>
      </c>
      <c r="U151" s="92">
        <v>101.2</v>
      </c>
      <c r="V151" s="92">
        <v>100.9</v>
      </c>
      <c r="W151" s="92">
        <v>101.6</v>
      </c>
      <c r="X151" s="93">
        <v>109.97528942407652</v>
      </c>
    </row>
    <row r="152" spans="1:24" ht="23.25" customHeight="1">
      <c r="A152" s="123">
        <v>2021</v>
      </c>
      <c r="B152" s="3" t="s">
        <v>21</v>
      </c>
      <c r="C152" s="3" t="s">
        <v>136</v>
      </c>
      <c r="E152" s="87">
        <v>7.75384</v>
      </c>
      <c r="F152" s="88">
        <v>10.57622</v>
      </c>
      <c r="G152" s="89">
        <v>0.07470560000000001</v>
      </c>
      <c r="H152" s="88">
        <v>6.09368</v>
      </c>
      <c r="I152" s="88">
        <v>5.9874</v>
      </c>
      <c r="J152" s="88">
        <v>5.8485</v>
      </c>
      <c r="K152" s="87">
        <v>0.26666</v>
      </c>
      <c r="L152" s="88">
        <v>8.74552</v>
      </c>
      <c r="M152" s="89">
        <v>1.198668</v>
      </c>
      <c r="N152" s="90">
        <v>0.007051920000000001</v>
      </c>
      <c r="O152" s="91">
        <v>0.258996</v>
      </c>
      <c r="P152" s="85">
        <v>1.920078</v>
      </c>
      <c r="Q152" s="85">
        <v>9.44102</v>
      </c>
      <c r="R152" s="91">
        <v>0.1635</v>
      </c>
      <c r="S152" s="91">
        <v>0.10608</v>
      </c>
      <c r="T152" s="58">
        <v>11.186773339999998</v>
      </c>
      <c r="U152" s="92">
        <v>100.6</v>
      </c>
      <c r="V152" s="92">
        <v>100.3</v>
      </c>
      <c r="W152" s="92">
        <v>100.9</v>
      </c>
      <c r="X152" s="93">
        <v>110.58935060237948</v>
      </c>
    </row>
    <row r="153" spans="1:24" ht="14.25" customHeight="1">
      <c r="A153" s="123"/>
      <c r="B153" s="3" t="s">
        <v>22</v>
      </c>
      <c r="C153" s="3" t="s">
        <v>125</v>
      </c>
      <c r="E153" s="87">
        <v>7.7541904761</v>
      </c>
      <c r="F153" s="88">
        <v>10.7505714285</v>
      </c>
      <c r="G153" s="89">
        <v>0.0735273809523</v>
      </c>
      <c r="H153" s="88">
        <v>6.1071904761</v>
      </c>
      <c r="I153" s="88">
        <v>6.012047619</v>
      </c>
      <c r="J153" s="88">
        <v>5.8384285714</v>
      </c>
      <c r="K153" s="87">
        <v>0.2705</v>
      </c>
      <c r="L153" s="88">
        <v>8.6332619047</v>
      </c>
      <c r="M153" s="89">
        <v>1.201447619</v>
      </c>
      <c r="N153" s="90">
        <v>0.0069671904760000005</v>
      </c>
      <c r="O153" s="91">
        <v>0.2587761904</v>
      </c>
      <c r="P153" s="85">
        <v>1.9151357142</v>
      </c>
      <c r="Q153" s="85">
        <v>9.3773095238</v>
      </c>
      <c r="R153" s="91">
        <v>0.1635</v>
      </c>
      <c r="S153" s="91">
        <v>0.106547619</v>
      </c>
      <c r="T153" s="58">
        <v>11.16560492</v>
      </c>
      <c r="U153" s="92">
        <v>100.6</v>
      </c>
      <c r="V153" s="92">
        <v>100.4</v>
      </c>
      <c r="W153" s="92">
        <v>100.9</v>
      </c>
      <c r="X153" s="93">
        <v>110.1834391400897</v>
      </c>
    </row>
    <row r="154" spans="1:24" ht="14.25" customHeight="1">
      <c r="A154" s="123"/>
      <c r="B154" s="3" t="s">
        <v>23</v>
      </c>
      <c r="C154" s="3" t="s">
        <v>137</v>
      </c>
      <c r="E154" s="87">
        <v>7.766074074</v>
      </c>
      <c r="F154" s="88">
        <v>10.7620925925</v>
      </c>
      <c r="G154" s="89">
        <v>0.0714092592592</v>
      </c>
      <c r="H154" s="88">
        <v>6.174537037</v>
      </c>
      <c r="I154" s="88">
        <v>5.9867962962</v>
      </c>
      <c r="J154" s="88">
        <v>5.7845925925</v>
      </c>
      <c r="K154" s="87">
        <v>0.2689444444</v>
      </c>
      <c r="L154" s="88">
        <v>8.3574074074</v>
      </c>
      <c r="M154" s="89">
        <v>1.1925481481</v>
      </c>
      <c r="N154" s="90">
        <v>0.006870444444</v>
      </c>
      <c r="O154" s="91">
        <v>0.2528407407</v>
      </c>
      <c r="P154" s="85">
        <v>1.8893537037</v>
      </c>
      <c r="Q154" s="85">
        <v>9.2468703703</v>
      </c>
      <c r="R154" s="91">
        <v>0.1635</v>
      </c>
      <c r="S154" s="91">
        <v>0.1065555555</v>
      </c>
      <c r="T154" s="58">
        <v>11.0855767</v>
      </c>
      <c r="U154" s="92">
        <v>101.5</v>
      </c>
      <c r="V154" s="92">
        <v>101.4</v>
      </c>
      <c r="W154" s="92">
        <v>101.6</v>
      </c>
      <c r="X154" s="93">
        <v>111.13490566896414</v>
      </c>
    </row>
    <row r="155" spans="1:24" ht="14.25" customHeight="1">
      <c r="A155" s="123"/>
      <c r="B155" s="3" t="s">
        <v>24</v>
      </c>
      <c r="C155" s="3" t="s">
        <v>138</v>
      </c>
      <c r="E155" s="87">
        <v>7.7698636363</v>
      </c>
      <c r="F155" s="88">
        <v>10.7474545454</v>
      </c>
      <c r="G155" s="89">
        <v>0.071331590909</v>
      </c>
      <c r="H155" s="88">
        <v>6.214</v>
      </c>
      <c r="I155" s="88">
        <v>5.9859545454</v>
      </c>
      <c r="J155" s="88">
        <v>5.8275227272</v>
      </c>
      <c r="K155" s="87">
        <v>0.2645</v>
      </c>
      <c r="L155" s="88">
        <v>8.4431818181</v>
      </c>
      <c r="M155" s="89">
        <v>1.1922568181</v>
      </c>
      <c r="N155" s="90">
        <v>0.006956136363</v>
      </c>
      <c r="O155" s="91">
        <v>0.2483363636</v>
      </c>
      <c r="P155" s="85">
        <v>1.8850840909</v>
      </c>
      <c r="Q155" s="85">
        <v>9.3122045454</v>
      </c>
      <c r="R155" s="91">
        <v>0.1635</v>
      </c>
      <c r="S155" s="91">
        <v>0.1040681818</v>
      </c>
      <c r="T155" s="58">
        <v>11.102941499999998</v>
      </c>
      <c r="U155" s="92">
        <v>101.6</v>
      </c>
      <c r="V155" s="92">
        <v>101.5</v>
      </c>
      <c r="W155" s="92">
        <v>101.7</v>
      </c>
      <c r="X155" s="93">
        <v>111.32757094532518</v>
      </c>
    </row>
    <row r="156" spans="1:24" ht="14.25" customHeight="1">
      <c r="A156" s="123"/>
      <c r="B156" s="3" t="s">
        <v>25</v>
      </c>
      <c r="C156" s="3" t="s">
        <v>142</v>
      </c>
      <c r="E156" s="87">
        <v>7.7660833333</v>
      </c>
      <c r="F156" s="88">
        <v>10.9329583333</v>
      </c>
      <c r="G156" s="89">
        <v>0.0711079166666</v>
      </c>
      <c r="H156" s="88">
        <v>6.4031875</v>
      </c>
      <c r="I156" s="88">
        <v>6.02775</v>
      </c>
      <c r="J156" s="88">
        <v>5.8411041666</v>
      </c>
      <c r="K156" s="87">
        <v>0.2645</v>
      </c>
      <c r="L156" s="88">
        <v>8.6050208333</v>
      </c>
      <c r="M156" s="89">
        <v>1.2083020833</v>
      </c>
      <c r="N156" s="90">
        <v>0.006917666665999999</v>
      </c>
      <c r="O156" s="91">
        <v>0.24883125</v>
      </c>
      <c r="P156" s="85">
        <v>1.88095625</v>
      </c>
      <c r="Q156" s="85">
        <v>9.4331458333</v>
      </c>
      <c r="R156" s="91">
        <v>0.1635</v>
      </c>
      <c r="S156" s="91">
        <v>0.1060625</v>
      </c>
      <c r="T156" s="58">
        <v>11.18606874</v>
      </c>
      <c r="U156" s="92">
        <v>100.7</v>
      </c>
      <c r="V156" s="92">
        <v>100.7</v>
      </c>
      <c r="W156" s="92">
        <v>100.7</v>
      </c>
      <c r="X156" s="93">
        <v>110.05765096743991</v>
      </c>
    </row>
    <row r="157" spans="1:24" ht="14.25" customHeight="1">
      <c r="A157" s="123"/>
      <c r="B157" s="3" t="s">
        <v>26</v>
      </c>
      <c r="C157" s="3" t="s">
        <v>143</v>
      </c>
      <c r="E157" s="87">
        <v>7.7624</v>
      </c>
      <c r="F157" s="88">
        <v>10.88382</v>
      </c>
      <c r="G157" s="89">
        <v>0.0704846</v>
      </c>
      <c r="H157" s="88">
        <v>6.35184</v>
      </c>
      <c r="I157" s="88">
        <v>5.93302</v>
      </c>
      <c r="J157" s="88">
        <v>5.82192</v>
      </c>
      <c r="K157" s="87">
        <v>0.2713</v>
      </c>
      <c r="L157" s="88">
        <v>8.5481</v>
      </c>
      <c r="M157" s="89">
        <v>1.208178</v>
      </c>
      <c r="N157" s="90">
        <v>0.00691632</v>
      </c>
      <c r="O157" s="91">
        <v>0.24743</v>
      </c>
      <c r="P157" s="85">
        <v>1.876878</v>
      </c>
      <c r="Q157" s="85">
        <v>9.35052</v>
      </c>
      <c r="R157" s="91">
        <v>0.16418</v>
      </c>
      <c r="S157" s="91">
        <v>0.1056</v>
      </c>
      <c r="T157" s="58">
        <v>11.142273379999999</v>
      </c>
      <c r="U157" s="92">
        <v>100.8</v>
      </c>
      <c r="V157" s="92">
        <v>100.7</v>
      </c>
      <c r="W157" s="92">
        <v>100.8</v>
      </c>
      <c r="X157" s="93">
        <v>109.57978756168052</v>
      </c>
    </row>
    <row r="158" spans="1:24" ht="14.25" customHeight="1">
      <c r="A158" s="123"/>
      <c r="B158" s="3" t="s">
        <v>27</v>
      </c>
      <c r="C158" s="3" t="s">
        <v>144</v>
      </c>
      <c r="E158" s="87">
        <v>7.7714230769</v>
      </c>
      <c r="F158" s="88">
        <v>10.7317692307</v>
      </c>
      <c r="G158" s="89">
        <v>0.07046</v>
      </c>
      <c r="H158" s="88">
        <v>6.2056923076</v>
      </c>
      <c r="I158" s="88">
        <v>5.7669230769</v>
      </c>
      <c r="J158" s="88">
        <v>5.7358846153</v>
      </c>
      <c r="K158" s="87">
        <v>0.2734230769</v>
      </c>
      <c r="L158" s="88">
        <v>8.4686923076</v>
      </c>
      <c r="M158" s="89">
        <v>1.1999076923</v>
      </c>
      <c r="N158" s="90">
        <v>0.006783653846</v>
      </c>
      <c r="O158" s="91">
        <v>0.2383442307</v>
      </c>
      <c r="P158" s="85">
        <v>1.8489</v>
      </c>
      <c r="Q158" s="85">
        <v>9.1884423076</v>
      </c>
      <c r="R158" s="91">
        <v>0.1607307692</v>
      </c>
      <c r="S158" s="91">
        <v>0.1043076923</v>
      </c>
      <c r="T158" s="58">
        <v>11.05999804</v>
      </c>
      <c r="U158" s="92">
        <v>101.6</v>
      </c>
      <c r="V158" s="92">
        <v>101.5</v>
      </c>
      <c r="W158" s="92">
        <v>101.6</v>
      </c>
      <c r="X158" s="93">
        <v>110.29030716565875</v>
      </c>
    </row>
    <row r="159" spans="1:24" ht="14.25" customHeight="1">
      <c r="A159" s="123"/>
      <c r="B159" s="3" t="s">
        <v>28</v>
      </c>
      <c r="C159" s="3" t="s">
        <v>145</v>
      </c>
      <c r="E159" s="87">
        <v>7.785076923</v>
      </c>
      <c r="F159" s="88">
        <v>10.7401346153</v>
      </c>
      <c r="G159" s="89">
        <v>0.0708425</v>
      </c>
      <c r="H159" s="88">
        <v>6.1774807692</v>
      </c>
      <c r="I159" s="88">
        <v>5.6810576923</v>
      </c>
      <c r="J159" s="88">
        <v>5.7454807692</v>
      </c>
      <c r="K159" s="87">
        <v>0.2742307692</v>
      </c>
      <c r="L159" s="88">
        <v>8.5152307692</v>
      </c>
      <c r="M159" s="89">
        <v>1.2018307692</v>
      </c>
      <c r="N159" s="90">
        <v>0.006703807692</v>
      </c>
      <c r="O159" s="91">
        <v>0.2355134615</v>
      </c>
      <c r="P159" s="85">
        <v>1.8445692307</v>
      </c>
      <c r="Q159" s="85">
        <v>9.1628653846</v>
      </c>
      <c r="R159" s="91">
        <v>0.1568076923</v>
      </c>
      <c r="S159" s="91">
        <v>0.1048846153</v>
      </c>
      <c r="T159" s="58">
        <v>11.0684016</v>
      </c>
      <c r="U159" s="92">
        <v>101.5</v>
      </c>
      <c r="V159" s="92">
        <v>101.5</v>
      </c>
      <c r="W159" s="92">
        <v>101.6</v>
      </c>
      <c r="X159" s="93">
        <v>110.46802598820666</v>
      </c>
    </row>
    <row r="160" spans="1:24" ht="14.25" customHeight="1">
      <c r="A160" s="123"/>
      <c r="B160" s="3" t="s">
        <v>29</v>
      </c>
      <c r="C160" s="3" t="s">
        <v>146</v>
      </c>
      <c r="E160" s="87">
        <v>7.78108</v>
      </c>
      <c r="F160" s="88">
        <v>10.69474</v>
      </c>
      <c r="G160" s="89">
        <v>0.0705784</v>
      </c>
      <c r="H160" s="88">
        <v>6.14608</v>
      </c>
      <c r="I160" s="88">
        <v>5.69816</v>
      </c>
      <c r="J160" s="88">
        <v>5.77506</v>
      </c>
      <c r="K160" s="87">
        <v>0.28</v>
      </c>
      <c r="L160" s="88">
        <v>8.43516</v>
      </c>
      <c r="M160" s="89">
        <v>1.20535</v>
      </c>
      <c r="N160" s="90">
        <v>0.00663828</v>
      </c>
      <c r="O160" s="91">
        <v>0.23611</v>
      </c>
      <c r="P160" s="85">
        <v>1.867844</v>
      </c>
      <c r="Q160" s="85">
        <v>9.1637</v>
      </c>
      <c r="R160" s="91">
        <v>0.1545</v>
      </c>
      <c r="S160" s="91">
        <v>0.10572</v>
      </c>
      <c r="T160" s="58">
        <v>11.05415546</v>
      </c>
      <c r="U160" s="92">
        <v>101.3</v>
      </c>
      <c r="V160" s="92">
        <v>101.2</v>
      </c>
      <c r="W160" s="92">
        <v>101.4</v>
      </c>
      <c r="X160" s="93">
        <v>107.67578702705778</v>
      </c>
    </row>
    <row r="161" spans="1:24" ht="14.25" customHeight="1">
      <c r="A161" s="123"/>
      <c r="B161" s="3" t="s">
        <v>30</v>
      </c>
      <c r="C161" s="3" t="s">
        <v>147</v>
      </c>
      <c r="E161" s="87">
        <v>7.7804545454</v>
      </c>
      <c r="F161" s="88">
        <v>10.65925</v>
      </c>
      <c r="G161" s="89">
        <v>0.0687311363636</v>
      </c>
      <c r="H161" s="88">
        <v>6.2545454545</v>
      </c>
      <c r="I161" s="88">
        <v>5.7657045454</v>
      </c>
      <c r="J161" s="88">
        <v>5.7606590909</v>
      </c>
      <c r="K161" s="87">
        <v>0.28</v>
      </c>
      <c r="L161" s="88">
        <v>8.4337954545</v>
      </c>
      <c r="M161" s="89">
        <v>1.2127090909</v>
      </c>
      <c r="N161" s="90">
        <v>0.006588545454</v>
      </c>
      <c r="O161" s="91">
        <v>0.2328931818</v>
      </c>
      <c r="P161" s="85">
        <v>1.868825</v>
      </c>
      <c r="Q161" s="85">
        <v>9.0302045454</v>
      </c>
      <c r="R161" s="91">
        <v>0.1545</v>
      </c>
      <c r="S161" s="91">
        <v>0.1038636363</v>
      </c>
      <c r="T161" s="58">
        <v>10.990417</v>
      </c>
      <c r="U161" s="92">
        <v>101.3</v>
      </c>
      <c r="V161" s="92">
        <v>101.4</v>
      </c>
      <c r="W161" s="92">
        <v>101.3</v>
      </c>
      <c r="X161" s="93">
        <v>110.06125185988984</v>
      </c>
    </row>
    <row r="162" spans="1:24" ht="14.25" customHeight="1">
      <c r="A162" s="123"/>
      <c r="B162" s="3" t="s">
        <v>31</v>
      </c>
      <c r="C162" s="3" t="s">
        <v>148</v>
      </c>
      <c r="E162" s="87">
        <v>7.791</v>
      </c>
      <c r="F162" s="88">
        <v>10.4874615384</v>
      </c>
      <c r="G162" s="89">
        <v>0.06831</v>
      </c>
      <c r="H162" s="88">
        <v>6.200326923</v>
      </c>
      <c r="I162" s="88">
        <v>5.6911730769</v>
      </c>
      <c r="J162" s="88">
        <v>5.7403653846</v>
      </c>
      <c r="K162" s="87">
        <v>0.28</v>
      </c>
      <c r="L162" s="88">
        <v>8.451826923</v>
      </c>
      <c r="M162" s="89">
        <v>1.2194346153</v>
      </c>
      <c r="N162" s="90">
        <v>0.006580076923</v>
      </c>
      <c r="O162" s="91">
        <v>0.2359192307</v>
      </c>
      <c r="P162" s="85">
        <v>1.8637057692</v>
      </c>
      <c r="Q162" s="85">
        <v>8.8924615384</v>
      </c>
      <c r="R162" s="91">
        <v>0.1545</v>
      </c>
      <c r="S162" s="91">
        <v>0.1045384615</v>
      </c>
      <c r="T162" s="58">
        <v>10.9393431</v>
      </c>
      <c r="U162" s="92">
        <v>101.2</v>
      </c>
      <c r="V162" s="92">
        <v>101.2</v>
      </c>
      <c r="W162" s="92">
        <v>101.2</v>
      </c>
      <c r="X162" s="93">
        <v>109.59950088051961</v>
      </c>
    </row>
    <row r="163" spans="1:24" ht="14.25" customHeight="1">
      <c r="A163" s="123"/>
      <c r="B163" s="3" t="s">
        <v>20</v>
      </c>
      <c r="C163" s="3" t="s">
        <v>149</v>
      </c>
      <c r="E163" s="87">
        <v>7.79948</v>
      </c>
      <c r="F163" s="88">
        <v>10.36884</v>
      </c>
      <c r="G163" s="89">
        <v>0.06848699999999999</v>
      </c>
      <c r="H163" s="88">
        <v>6.09354</v>
      </c>
      <c r="I163" s="88">
        <v>5.57452</v>
      </c>
      <c r="J163" s="88">
        <v>5.71854</v>
      </c>
      <c r="K163" s="87">
        <v>0.28</v>
      </c>
      <c r="L163" s="88">
        <v>8.4691</v>
      </c>
      <c r="M163" s="89">
        <v>1.224144</v>
      </c>
      <c r="N163" s="90">
        <v>0.0065867600000000005</v>
      </c>
      <c r="O163" s="91">
        <v>0.232702</v>
      </c>
      <c r="P163" s="85">
        <v>1.851118</v>
      </c>
      <c r="Q163" s="85">
        <v>8.81394</v>
      </c>
      <c r="R163" s="91">
        <v>0.1545</v>
      </c>
      <c r="S163" s="91">
        <v>0.10338</v>
      </c>
      <c r="T163" s="58">
        <v>10.90120823</v>
      </c>
      <c r="U163" s="92">
        <v>101.2</v>
      </c>
      <c r="V163" s="92">
        <v>101.2</v>
      </c>
      <c r="W163" s="92">
        <v>101.2</v>
      </c>
      <c r="X163" s="93">
        <v>110.5363666586</v>
      </c>
    </row>
    <row r="164" spans="1:24" ht="14.25" customHeight="1">
      <c r="A164" s="34"/>
      <c r="B164" s="34"/>
      <c r="C164" s="34"/>
      <c r="D164" s="9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95"/>
      <c r="V164" s="95"/>
      <c r="W164" s="95"/>
      <c r="X164" s="95"/>
    </row>
    <row r="165" spans="1:16" ht="13.5" customHeight="1">
      <c r="A165" s="124" t="s">
        <v>75</v>
      </c>
      <c r="B165" s="17" t="s">
        <v>152</v>
      </c>
      <c r="C165" s="32"/>
      <c r="O165" s="40" t="s">
        <v>75</v>
      </c>
      <c r="P165" s="24" t="s">
        <v>158</v>
      </c>
    </row>
    <row r="166" spans="1:16" ht="13.5" customHeight="1">
      <c r="A166" s="17"/>
      <c r="B166" s="17" t="s">
        <v>153</v>
      </c>
      <c r="C166" s="32"/>
      <c r="P166" s="3" t="s">
        <v>159</v>
      </c>
    </row>
    <row r="167" spans="1:23" ht="13.5" customHeight="1">
      <c r="A167" s="125"/>
      <c r="B167" s="125" t="s">
        <v>154</v>
      </c>
      <c r="C167" s="32"/>
      <c r="O167" s="24"/>
      <c r="P167" s="24"/>
      <c r="W167" s="39"/>
    </row>
    <row r="168" spans="1:16" ht="13.5" customHeight="1">
      <c r="A168" s="126"/>
      <c r="B168" s="126" t="s">
        <v>155</v>
      </c>
      <c r="C168" s="32"/>
      <c r="O168" s="24"/>
      <c r="P168" s="24"/>
    </row>
    <row r="169" spans="1:16" ht="13.5" customHeight="1">
      <c r="A169" s="40" t="s">
        <v>97</v>
      </c>
      <c r="B169" s="3" t="s">
        <v>156</v>
      </c>
      <c r="C169" s="32"/>
      <c r="O169" s="54" t="s">
        <v>97</v>
      </c>
      <c r="P169" s="68" t="s">
        <v>116</v>
      </c>
    </row>
    <row r="170" spans="2:23" ht="13.5" customHeight="1">
      <c r="B170" s="53" t="s">
        <v>157</v>
      </c>
      <c r="C170" s="32"/>
      <c r="E170" s="87"/>
      <c r="F170" s="88"/>
      <c r="G170" s="89"/>
      <c r="H170" s="88"/>
      <c r="I170" s="88"/>
      <c r="J170" s="88"/>
      <c r="K170" s="87"/>
      <c r="L170" s="88"/>
      <c r="M170" s="89"/>
      <c r="N170" s="90"/>
      <c r="O170" s="91"/>
      <c r="P170" s="85"/>
      <c r="Q170" s="85"/>
      <c r="R170" s="91"/>
      <c r="S170" s="91"/>
      <c r="T170" s="58"/>
      <c r="U170" s="92"/>
      <c r="V170" s="92"/>
      <c r="W170" s="92"/>
    </row>
    <row r="171" spans="3:22" ht="13.5" customHeight="1">
      <c r="C171" s="59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1"/>
      <c r="S171" s="61"/>
      <c r="T171" s="62"/>
      <c r="U171" s="62"/>
      <c r="V171" s="62"/>
    </row>
    <row r="172" spans="3:23" ht="13.5" customHeight="1">
      <c r="C172" s="32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1"/>
      <c r="U172" s="62"/>
      <c r="V172" s="62"/>
      <c r="W172" s="62"/>
    </row>
    <row r="173" spans="3:13" ht="13.5" customHeight="1">
      <c r="C173" s="32"/>
      <c r="I173" s="60"/>
      <c r="J173" s="60"/>
      <c r="K173" s="60"/>
      <c r="L173" s="60"/>
      <c r="M173" s="60"/>
    </row>
    <row r="174" spans="3:13" ht="13.5" customHeight="1">
      <c r="C174" s="32"/>
      <c r="I174" s="60"/>
      <c r="J174" s="60"/>
      <c r="K174" s="60"/>
      <c r="L174" s="60"/>
      <c r="M174" s="60"/>
    </row>
    <row r="175" spans="3:13" ht="13.5" customHeight="1">
      <c r="C175" s="32"/>
      <c r="I175" s="60"/>
      <c r="J175" s="60"/>
      <c r="K175" s="60"/>
      <c r="L175" s="60"/>
      <c r="M175" s="60"/>
    </row>
    <row r="176" spans="3:13" ht="13.5" customHeight="1">
      <c r="C176" s="32"/>
      <c r="I176" s="60"/>
      <c r="J176" s="60"/>
      <c r="K176" s="60"/>
      <c r="L176" s="60"/>
      <c r="M176" s="60"/>
    </row>
    <row r="177" spans="3:13" ht="13.5" customHeight="1">
      <c r="C177" s="32"/>
      <c r="I177" s="60"/>
      <c r="J177" s="60"/>
      <c r="K177" s="60"/>
      <c r="L177" s="60"/>
      <c r="M177" s="60"/>
    </row>
    <row r="178" spans="3:13" ht="13.5" customHeight="1">
      <c r="C178" s="32"/>
      <c r="I178" s="60"/>
      <c r="J178" s="60"/>
      <c r="K178" s="60"/>
      <c r="L178" s="60"/>
      <c r="M178" s="60"/>
    </row>
    <row r="179" spans="3:13" ht="13.5" customHeight="1">
      <c r="C179" s="32"/>
      <c r="I179" s="60"/>
      <c r="J179" s="60"/>
      <c r="K179" s="60"/>
      <c r="L179" s="60"/>
      <c r="M179" s="60"/>
    </row>
    <row r="180" spans="3:13" ht="13.5" customHeight="1">
      <c r="C180" s="32"/>
      <c r="I180" s="60"/>
      <c r="J180" s="60"/>
      <c r="K180" s="60"/>
      <c r="L180" s="60"/>
      <c r="M180" s="60"/>
    </row>
    <row r="181" spans="3:13" ht="13.5" customHeight="1">
      <c r="C181" s="32"/>
      <c r="I181" s="60"/>
      <c r="J181" s="60"/>
      <c r="K181" s="60"/>
      <c r="L181" s="60"/>
      <c r="M181" s="60"/>
    </row>
    <row r="182" spans="3:13" ht="13.5" customHeight="1">
      <c r="C182" s="32"/>
      <c r="I182" s="60"/>
      <c r="J182" s="60"/>
      <c r="K182" s="60"/>
      <c r="L182" s="60"/>
      <c r="M182" s="60"/>
    </row>
    <row r="183" spans="3:13" ht="13.5" customHeight="1">
      <c r="C183" s="32"/>
      <c r="I183" s="60"/>
      <c r="J183" s="60"/>
      <c r="K183" s="60"/>
      <c r="L183" s="60"/>
      <c r="M183" s="60"/>
    </row>
    <row r="184" ht="13.5" customHeight="1">
      <c r="C184" s="32"/>
    </row>
    <row r="185" ht="13.5" customHeight="1">
      <c r="C185" s="32"/>
    </row>
    <row r="186" ht="13.5" customHeight="1">
      <c r="C186" s="32"/>
    </row>
    <row r="187" ht="13.5" customHeight="1">
      <c r="C187" s="32"/>
    </row>
    <row r="188" ht="13.5" customHeight="1">
      <c r="C188" s="32"/>
    </row>
    <row r="189" ht="13.5" customHeight="1">
      <c r="C189" s="32"/>
    </row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</sheetData>
  <sheetProtection/>
  <mergeCells count="4">
    <mergeCell ref="U11:W11"/>
    <mergeCell ref="U12:W12"/>
    <mergeCell ref="U9:W9"/>
    <mergeCell ref="U10:W10"/>
  </mergeCells>
  <printOptions horizontalCentered="1"/>
  <pageMargins left="0.3937007874015748" right="0.3937007874015748" top="0" bottom="0" header="0.3937007874015748" footer="0.3937007874015748"/>
  <pageSetup horizontalDpi="1200" verticalDpi="1200" orientation="landscape" paperSize="9" scale="65" r:id="rId1"/>
  <headerFooter alignWithMargins="0">
    <oddFooter>&amp;L&amp;"Times New Roman"&amp;10©2024 Hong Kong Monetary Authority &amp;"PMingLiu"&amp;10香港金融管理局&amp;R&amp;"PMingLiu"&amp;10金融數據月報&amp;"Times New Roman"&amp;10 Monthly Statistical Bulletin 4/2024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DZ189"/>
  <sheetViews>
    <sheetView showGridLines="0" zoomScale="70" zoomScaleNormal="70" zoomScalePageLayoutView="0" workbookViewId="0" topLeftCell="A1">
      <pane xSplit="4" ySplit="18" topLeftCell="E19" activePane="bottomRight" state="frozen"/>
      <selection pane="topLeft" activeCell="A59" sqref="A59"/>
      <selection pane="topRight" activeCell="A59" sqref="A59"/>
      <selection pane="bottomLeft" activeCell="A59" sqref="A59"/>
      <selection pane="bottomRight" activeCell="A1" sqref="A1"/>
    </sheetView>
  </sheetViews>
  <sheetFormatPr defaultColWidth="9.59765625" defaultRowHeight="15"/>
  <cols>
    <col min="1" max="1" width="4.59765625" style="107" customWidth="1"/>
    <col min="2" max="2" width="4.59765625" style="3" customWidth="1"/>
    <col min="3" max="3" width="6.09765625" style="3" customWidth="1"/>
    <col min="4" max="4" width="4.19921875" style="3" customWidth="1"/>
    <col min="5" max="6" width="7.19921875" style="3" customWidth="1"/>
    <col min="7" max="7" width="7.69921875" style="3" bestFit="1" customWidth="1"/>
    <col min="8" max="8" width="10.3984375" style="3" customWidth="1"/>
    <col min="9" max="9" width="8.69921875" style="3" customWidth="1"/>
    <col min="10" max="11" width="8.09765625" style="3" bestFit="1" customWidth="1"/>
    <col min="12" max="12" width="7.59765625" style="3" bestFit="1" customWidth="1"/>
    <col min="13" max="13" width="9.09765625" style="3" customWidth="1"/>
    <col min="14" max="18" width="9.59765625" style="3" customWidth="1"/>
    <col min="19" max="19" width="11.5" style="3" customWidth="1"/>
    <col min="20" max="20" width="10.19921875" style="3" customWidth="1"/>
    <col min="21" max="21" width="10.59765625" style="3" customWidth="1"/>
    <col min="22" max="22" width="10.09765625" style="3" customWidth="1"/>
    <col min="23" max="23" width="16" style="3" customWidth="1"/>
    <col min="24" max="24" width="9.59765625" style="51" customWidth="1"/>
    <col min="25" max="16384" width="9.59765625" style="3" customWidth="1"/>
  </cols>
  <sheetData>
    <row r="1" spans="1:24" s="1" customFormat="1" ht="21.75">
      <c r="A1" s="10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5"/>
      <c r="X1" s="98"/>
    </row>
    <row r="2" spans="1:24" s="22" customFormat="1" ht="22.5">
      <c r="A2" s="106" t="s">
        <v>98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21"/>
      <c r="X2" s="99"/>
    </row>
    <row r="3" ht="8.25" customHeight="1"/>
    <row r="4" spans="1:23" ht="12.75">
      <c r="A4" s="108" t="s">
        <v>74</v>
      </c>
      <c r="M4" s="4"/>
      <c r="V4" s="4"/>
      <c r="W4" s="4" t="s">
        <v>0</v>
      </c>
    </row>
    <row r="5" spans="1:24" s="24" customFormat="1" ht="14.25">
      <c r="A5" s="109" t="s">
        <v>93</v>
      </c>
      <c r="D5" s="23"/>
      <c r="F5" s="26"/>
      <c r="G5" s="25"/>
      <c r="H5" s="26"/>
      <c r="K5" s="27"/>
      <c r="N5" s="28"/>
      <c r="O5" s="28"/>
      <c r="V5" s="28"/>
      <c r="W5" s="28" t="s">
        <v>91</v>
      </c>
      <c r="X5" s="100"/>
    </row>
    <row r="6" spans="1:23" ht="2.25" customHeight="1">
      <c r="A6" s="110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</row>
    <row r="7" spans="1:13" ht="3.75" customHeight="1">
      <c r="A7" s="111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</row>
    <row r="8" spans="1:13" ht="0.75" customHeight="1">
      <c r="A8" s="110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23" ht="13.5" customHeight="1">
      <c r="A9" s="110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T9" s="128" t="s">
        <v>71</v>
      </c>
      <c r="U9" s="128"/>
      <c r="V9" s="128"/>
      <c r="W9" s="7" t="s">
        <v>92</v>
      </c>
    </row>
    <row r="10" spans="1:23" ht="18" customHeight="1">
      <c r="A10" s="110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T10" s="128" t="s">
        <v>72</v>
      </c>
      <c r="U10" s="128"/>
      <c r="V10" s="128"/>
      <c r="W10" s="7" t="s">
        <v>95</v>
      </c>
    </row>
    <row r="11" spans="1:23" ht="18" customHeight="1">
      <c r="A11" s="110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T11" s="129" t="s">
        <v>94</v>
      </c>
      <c r="U11" s="129"/>
      <c r="V11" s="129"/>
      <c r="W11" s="31" t="s">
        <v>96</v>
      </c>
    </row>
    <row r="12" spans="1:23" ht="13.5" customHeight="1">
      <c r="A12" s="110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T12" s="128" t="s">
        <v>73</v>
      </c>
      <c r="U12" s="128"/>
      <c r="V12" s="128"/>
      <c r="W12" s="7" t="s">
        <v>73</v>
      </c>
    </row>
    <row r="13" spans="1:130" s="5" customFormat="1" ht="13.5" customHeight="1">
      <c r="A13" s="107"/>
      <c r="B13" s="3"/>
      <c r="C13" s="3"/>
      <c r="D13" s="7"/>
      <c r="E13" s="15"/>
      <c r="F13" s="16"/>
      <c r="G13" s="16"/>
      <c r="H13" s="16"/>
      <c r="I13" s="16"/>
      <c r="J13" s="16"/>
      <c r="K13" s="8" t="s">
        <v>1</v>
      </c>
      <c r="L13" s="16"/>
      <c r="M13" s="16"/>
      <c r="N13" s="7"/>
      <c r="O13" s="7"/>
      <c r="P13" s="7"/>
      <c r="Q13" s="7"/>
      <c r="R13" s="7"/>
      <c r="S13" s="7"/>
      <c r="T13" s="7"/>
      <c r="U13" s="7"/>
      <c r="V13" s="7"/>
      <c r="W13" s="7"/>
      <c r="X13" s="84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</row>
    <row r="14" spans="1:130" s="5" customFormat="1" ht="13.5" customHeight="1">
      <c r="A14" s="108"/>
      <c r="B14" s="3"/>
      <c r="C14" s="3"/>
      <c r="D14" s="7"/>
      <c r="E14" s="8" t="s">
        <v>2</v>
      </c>
      <c r="F14" s="8"/>
      <c r="G14" s="8" t="s">
        <v>4</v>
      </c>
      <c r="H14" s="8" t="s">
        <v>5</v>
      </c>
      <c r="I14" s="8" t="s">
        <v>6</v>
      </c>
      <c r="J14" s="8" t="s">
        <v>7</v>
      </c>
      <c r="K14" s="8" t="s">
        <v>9</v>
      </c>
      <c r="L14" s="8" t="s">
        <v>10</v>
      </c>
      <c r="M14" s="8" t="s">
        <v>11</v>
      </c>
      <c r="N14" s="12" t="s">
        <v>45</v>
      </c>
      <c r="O14" s="12" t="s">
        <v>46</v>
      </c>
      <c r="P14" s="12" t="s">
        <v>47</v>
      </c>
      <c r="Q14" s="12"/>
      <c r="R14" s="12" t="s">
        <v>48</v>
      </c>
      <c r="S14" s="8"/>
      <c r="T14" s="12" t="s">
        <v>49</v>
      </c>
      <c r="U14" s="12" t="s">
        <v>50</v>
      </c>
      <c r="V14" s="12" t="s">
        <v>51</v>
      </c>
      <c r="W14" s="12" t="s">
        <v>49</v>
      </c>
      <c r="X14" s="101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</row>
    <row r="15" spans="1:130" s="5" customFormat="1" ht="13.5" customHeight="1">
      <c r="A15" s="108" t="s">
        <v>12</v>
      </c>
      <c r="B15" s="3"/>
      <c r="C15" s="3"/>
      <c r="D15" s="7"/>
      <c r="E15" s="8" t="s">
        <v>13</v>
      </c>
      <c r="F15" s="8" t="s">
        <v>14</v>
      </c>
      <c r="G15" s="8" t="s">
        <v>16</v>
      </c>
      <c r="H15" s="8" t="s">
        <v>13</v>
      </c>
      <c r="I15" s="8" t="s">
        <v>13</v>
      </c>
      <c r="J15" s="8" t="s">
        <v>13</v>
      </c>
      <c r="K15" s="8" t="s">
        <v>13</v>
      </c>
      <c r="L15" s="8" t="s">
        <v>18</v>
      </c>
      <c r="M15" s="8" t="s">
        <v>19</v>
      </c>
      <c r="N15" s="12" t="s">
        <v>52</v>
      </c>
      <c r="O15" s="12" t="s">
        <v>53</v>
      </c>
      <c r="P15" s="12" t="s">
        <v>54</v>
      </c>
      <c r="Q15" s="12" t="s">
        <v>55</v>
      </c>
      <c r="R15" s="12" t="s">
        <v>56</v>
      </c>
      <c r="S15" s="12" t="s">
        <v>119</v>
      </c>
      <c r="T15" s="12" t="s">
        <v>58</v>
      </c>
      <c r="U15" s="12" t="s">
        <v>58</v>
      </c>
      <c r="V15" s="12" t="s">
        <v>58</v>
      </c>
      <c r="W15" s="12" t="s">
        <v>58</v>
      </c>
      <c r="X15" s="101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</row>
    <row r="16" spans="1:24" s="24" customFormat="1" ht="13.5" customHeight="1">
      <c r="A16" s="112" t="s">
        <v>42</v>
      </c>
      <c r="C16" s="31"/>
      <c r="D16" s="31"/>
      <c r="E16" s="29" t="s">
        <v>33</v>
      </c>
      <c r="F16" s="29" t="s">
        <v>34</v>
      </c>
      <c r="G16" s="29" t="s">
        <v>35</v>
      </c>
      <c r="H16" s="29" t="s">
        <v>36</v>
      </c>
      <c r="I16" s="29" t="s">
        <v>37</v>
      </c>
      <c r="J16" s="28" t="s">
        <v>38</v>
      </c>
      <c r="K16" s="29" t="s">
        <v>39</v>
      </c>
      <c r="L16" s="29" t="s">
        <v>40</v>
      </c>
      <c r="M16" s="29" t="s">
        <v>41</v>
      </c>
      <c r="N16" s="33" t="s">
        <v>59</v>
      </c>
      <c r="O16" s="33" t="s">
        <v>112</v>
      </c>
      <c r="P16" s="33" t="s">
        <v>60</v>
      </c>
      <c r="Q16" s="33" t="s">
        <v>61</v>
      </c>
      <c r="R16" s="33" t="s">
        <v>62</v>
      </c>
      <c r="S16" s="33" t="s">
        <v>120</v>
      </c>
      <c r="T16" s="28" t="s">
        <v>88</v>
      </c>
      <c r="U16" s="33" t="s">
        <v>64</v>
      </c>
      <c r="V16" s="33" t="s">
        <v>65</v>
      </c>
      <c r="W16" s="28" t="s">
        <v>88</v>
      </c>
      <c r="X16" s="101"/>
    </row>
    <row r="17" spans="1:25" ht="13.5" customHeight="1">
      <c r="A17" s="110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24"/>
      <c r="O17" s="24"/>
      <c r="P17" s="31" t="s">
        <v>66</v>
      </c>
      <c r="Q17" s="31"/>
      <c r="R17" s="31" t="s">
        <v>67</v>
      </c>
      <c r="S17" s="31" t="s">
        <v>68</v>
      </c>
      <c r="T17" s="28" t="s">
        <v>89</v>
      </c>
      <c r="U17" s="31" t="s">
        <v>69</v>
      </c>
      <c r="V17" s="31" t="s">
        <v>70</v>
      </c>
      <c r="W17" s="31"/>
      <c r="X17" s="102"/>
      <c r="Y17" s="7"/>
    </row>
    <row r="18" spans="1:25" ht="8.25" customHeight="1">
      <c r="A18" s="11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  <c r="O18" s="35"/>
      <c r="P18" s="36"/>
      <c r="Q18" s="36"/>
      <c r="R18" s="36"/>
      <c r="S18" s="50"/>
      <c r="T18" s="36"/>
      <c r="U18" s="36"/>
      <c r="V18" s="36"/>
      <c r="W18" s="36"/>
      <c r="X18" s="102"/>
      <c r="Y18" s="7"/>
    </row>
    <row r="19" ht="9" customHeight="1">
      <c r="R19" s="37"/>
    </row>
    <row r="20" spans="1:23" ht="21" customHeight="1">
      <c r="A20" s="104">
        <v>2000</v>
      </c>
      <c r="B20" s="3" t="s">
        <v>21</v>
      </c>
      <c r="C20" s="3" t="s">
        <v>99</v>
      </c>
      <c r="E20" s="18">
        <v>7.77792</v>
      </c>
      <c r="F20" s="19">
        <v>12.74982</v>
      </c>
      <c r="G20" s="20">
        <v>0.07401680000000001</v>
      </c>
      <c r="H20" s="19">
        <v>5.36988</v>
      </c>
      <c r="I20" s="19">
        <v>5.1085</v>
      </c>
      <c r="J20" s="19">
        <v>4.64514</v>
      </c>
      <c r="K20" s="18">
        <v>0.24924</v>
      </c>
      <c r="L20" s="19">
        <v>4.8988</v>
      </c>
      <c r="M20" s="20">
        <v>0.9398</v>
      </c>
      <c r="N20" s="38">
        <v>0.00688456</v>
      </c>
      <c r="O20" s="37">
        <v>0.208322</v>
      </c>
      <c r="P20" s="3">
        <v>2.04</v>
      </c>
      <c r="Q20" s="3">
        <v>7.891580000000001</v>
      </c>
      <c r="R20" s="37">
        <v>0.1951400000000001</v>
      </c>
      <c r="S20" s="39">
        <v>10.65881564</v>
      </c>
      <c r="T20" s="51">
        <v>100</v>
      </c>
      <c r="U20" s="51">
        <v>100</v>
      </c>
      <c r="V20" s="51">
        <v>100</v>
      </c>
      <c r="W20" s="51">
        <v>100</v>
      </c>
    </row>
    <row r="21" spans="1:23" ht="13.5" customHeight="1">
      <c r="A21" s="104"/>
      <c r="B21" s="3" t="s">
        <v>22</v>
      </c>
      <c r="C21" s="3" t="s">
        <v>100</v>
      </c>
      <c r="E21" s="18">
        <v>7.7809090909</v>
      </c>
      <c r="F21" s="19">
        <v>12.4760454545</v>
      </c>
      <c r="G21" s="20">
        <v>0.0710379545454</v>
      </c>
      <c r="H21" s="19">
        <v>5.3626363636</v>
      </c>
      <c r="I21" s="19">
        <v>4.891090909</v>
      </c>
      <c r="J21" s="19">
        <v>4.5726590909</v>
      </c>
      <c r="K21" s="18">
        <v>0.25</v>
      </c>
      <c r="L21" s="19">
        <v>4.76375</v>
      </c>
      <c r="M21" s="20">
        <v>0.9405681818</v>
      </c>
      <c r="N21" s="38">
        <v>0.006895431818</v>
      </c>
      <c r="O21" s="37">
        <v>0.2061045454</v>
      </c>
      <c r="P21" s="3">
        <v>2.04</v>
      </c>
      <c r="Q21" s="3">
        <v>7.655477272727273</v>
      </c>
      <c r="R21" s="37">
        <v>0.1930454545454545</v>
      </c>
      <c r="S21" s="39">
        <v>10.46435566</v>
      </c>
      <c r="T21" s="51">
        <v>100.8</v>
      </c>
      <c r="U21" s="51">
        <v>100.9</v>
      </c>
      <c r="V21" s="51">
        <v>100.8</v>
      </c>
      <c r="W21" s="51">
        <v>100.10203383173871</v>
      </c>
    </row>
    <row r="22" spans="1:23" ht="13.5" customHeight="1">
      <c r="A22" s="104"/>
      <c r="B22" s="3" t="s">
        <v>23</v>
      </c>
      <c r="C22" s="3" t="s">
        <v>101</v>
      </c>
      <c r="E22" s="18">
        <v>7.7838888888</v>
      </c>
      <c r="F22" s="19">
        <v>12.3067962962</v>
      </c>
      <c r="G22" s="20">
        <v>0.07297314814809999</v>
      </c>
      <c r="H22" s="19">
        <v>5.3318148148</v>
      </c>
      <c r="I22" s="19">
        <v>4.7489259259</v>
      </c>
      <c r="J22" s="19">
        <v>4.538537037</v>
      </c>
      <c r="K22" s="18">
        <v>0.2498518518</v>
      </c>
      <c r="L22" s="19">
        <v>4.6851481481</v>
      </c>
      <c r="M22" s="20">
        <v>0.9407777777</v>
      </c>
      <c r="N22" s="38">
        <v>0.006970944444</v>
      </c>
      <c r="O22" s="37">
        <v>0.2052574074</v>
      </c>
      <c r="P22" s="3">
        <v>2.04</v>
      </c>
      <c r="Q22" s="3">
        <v>7.518944444444445</v>
      </c>
      <c r="R22" s="37">
        <v>0.1916111111111111</v>
      </c>
      <c r="S22" s="39">
        <v>10.45290008</v>
      </c>
      <c r="T22" s="51">
        <v>100.8</v>
      </c>
      <c r="U22" s="51">
        <v>100.7</v>
      </c>
      <c r="V22" s="51">
        <v>101</v>
      </c>
      <c r="W22" s="51">
        <v>100.19453308571673</v>
      </c>
    </row>
    <row r="23" spans="1:23" ht="13.5" customHeight="1">
      <c r="A23" s="104"/>
      <c r="B23" s="3" t="s">
        <v>24</v>
      </c>
      <c r="C23" s="3" t="s">
        <v>102</v>
      </c>
      <c r="E23" s="18">
        <v>7.7868571428</v>
      </c>
      <c r="F23" s="19">
        <v>12.3192857142</v>
      </c>
      <c r="G23" s="20">
        <v>0.0739126190476</v>
      </c>
      <c r="H23" s="19">
        <v>5.311047619</v>
      </c>
      <c r="I23" s="19">
        <v>4.6552619047</v>
      </c>
      <c r="J23" s="19">
        <v>4.5547142857</v>
      </c>
      <c r="K23" s="18">
        <v>0.2528571428</v>
      </c>
      <c r="L23" s="19">
        <v>4.6890714285</v>
      </c>
      <c r="M23" s="20">
        <v>0.9410238095</v>
      </c>
      <c r="N23" s="38">
        <v>0.0070183571420000005</v>
      </c>
      <c r="O23" s="37">
        <v>0.2049857142</v>
      </c>
      <c r="P23" s="3">
        <v>2.04</v>
      </c>
      <c r="Q23" s="3">
        <v>7.386283333333334</v>
      </c>
      <c r="R23" s="37">
        <v>0.19230952380952376</v>
      </c>
      <c r="S23" s="39">
        <v>10.42811679</v>
      </c>
      <c r="T23" s="51">
        <v>100.8</v>
      </c>
      <c r="U23" s="51">
        <v>100.5</v>
      </c>
      <c r="V23" s="51">
        <v>101.1</v>
      </c>
      <c r="W23" s="51">
        <v>100.20598081020957</v>
      </c>
    </row>
    <row r="24" spans="1:23" ht="13.5" customHeight="1">
      <c r="A24" s="104"/>
      <c r="B24" s="3" t="s">
        <v>25</v>
      </c>
      <c r="C24" s="3" t="s">
        <v>103</v>
      </c>
      <c r="E24" s="18">
        <v>7.78988</v>
      </c>
      <c r="F24" s="19">
        <v>11.75396</v>
      </c>
      <c r="G24" s="20">
        <v>0.0721234</v>
      </c>
      <c r="H24" s="19">
        <v>5.21254</v>
      </c>
      <c r="I24" s="19">
        <v>4.5094</v>
      </c>
      <c r="J24" s="19">
        <v>4.50836</v>
      </c>
      <c r="K24" s="18">
        <v>0.25188</v>
      </c>
      <c r="L24" s="19">
        <v>4.54116</v>
      </c>
      <c r="M24" s="20">
        <v>0.94178</v>
      </c>
      <c r="N24" s="38">
        <v>0.0069526200000000005</v>
      </c>
      <c r="O24" s="37">
        <v>0.200022</v>
      </c>
      <c r="P24" s="3">
        <v>2.04</v>
      </c>
      <c r="Q24" s="3">
        <v>7.067979999999999</v>
      </c>
      <c r="R24" s="37">
        <v>0.1867</v>
      </c>
      <c r="S24" s="39">
        <v>10.2114436</v>
      </c>
      <c r="T24" s="51">
        <v>101.8</v>
      </c>
      <c r="U24" s="51">
        <v>101.5</v>
      </c>
      <c r="V24" s="51">
        <v>102.1</v>
      </c>
      <c r="W24" s="51">
        <v>100.89600699595455</v>
      </c>
    </row>
    <row r="25" spans="1:23" ht="13.5" customHeight="1">
      <c r="A25" s="104"/>
      <c r="B25" s="3" t="s">
        <v>26</v>
      </c>
      <c r="C25" s="3" t="s">
        <v>104</v>
      </c>
      <c r="E25" s="18">
        <v>7.79216</v>
      </c>
      <c r="F25" s="19">
        <v>11.75694</v>
      </c>
      <c r="G25" s="20">
        <v>0.0733824</v>
      </c>
      <c r="H25" s="19">
        <v>5.27756</v>
      </c>
      <c r="I25" s="19">
        <v>4.63</v>
      </c>
      <c r="J25" s="19">
        <v>4.5112</v>
      </c>
      <c r="K25" s="18">
        <v>0.252</v>
      </c>
      <c r="L25" s="19">
        <v>4.73966</v>
      </c>
      <c r="M25" s="20">
        <v>0.9423</v>
      </c>
      <c r="N25" s="38">
        <v>0.006972000000000001</v>
      </c>
      <c r="O25" s="37">
        <v>0.199356</v>
      </c>
      <c r="P25" s="3">
        <v>2.040438</v>
      </c>
      <c r="Q25" s="3">
        <v>7.400140000000001</v>
      </c>
      <c r="R25" s="37">
        <v>0.18457999999999994</v>
      </c>
      <c r="S25" s="39">
        <v>10.36826896</v>
      </c>
      <c r="T25" s="51">
        <v>101.1</v>
      </c>
      <c r="U25" s="51">
        <v>100.8</v>
      </c>
      <c r="V25" s="51">
        <v>101.4</v>
      </c>
      <c r="W25" s="51">
        <v>99.50428031237483</v>
      </c>
    </row>
    <row r="26" spans="1:23" ht="13.5" customHeight="1">
      <c r="A26" s="104"/>
      <c r="B26" s="3" t="s">
        <v>27</v>
      </c>
      <c r="C26" s="3" t="s">
        <v>105</v>
      </c>
      <c r="E26" s="18">
        <v>7.79536</v>
      </c>
      <c r="F26" s="19">
        <v>11.76446</v>
      </c>
      <c r="G26" s="20">
        <v>0.0722252</v>
      </c>
      <c r="H26" s="19">
        <v>5.27692</v>
      </c>
      <c r="I26" s="19">
        <v>4.58842</v>
      </c>
      <c r="J26" s="19">
        <v>4.47964</v>
      </c>
      <c r="K26" s="18">
        <v>0.25072</v>
      </c>
      <c r="L26" s="19">
        <v>4.72776</v>
      </c>
      <c r="M26" s="20">
        <v>0.9425</v>
      </c>
      <c r="N26" s="38">
        <v>0.00699446</v>
      </c>
      <c r="O26" s="37">
        <v>0.193692</v>
      </c>
      <c r="P26" s="3">
        <v>2.04</v>
      </c>
      <c r="Q26" s="3">
        <v>7.33168</v>
      </c>
      <c r="R26" s="37">
        <v>0.18117999999999995</v>
      </c>
      <c r="S26" s="39">
        <v>10.31660455</v>
      </c>
      <c r="T26" s="51">
        <v>101.4</v>
      </c>
      <c r="U26" s="51">
        <v>101.2</v>
      </c>
      <c r="V26" s="51">
        <v>101.6</v>
      </c>
      <c r="W26" s="51">
        <v>99.52531257452881</v>
      </c>
    </row>
    <row r="27" spans="1:23" ht="13.5" customHeight="1">
      <c r="A27" s="104"/>
      <c r="B27" s="3" t="s">
        <v>28</v>
      </c>
      <c r="C27" s="3" t="s">
        <v>106</v>
      </c>
      <c r="E27" s="18">
        <v>7.798</v>
      </c>
      <c r="F27" s="19">
        <v>11.622574074</v>
      </c>
      <c r="G27" s="20">
        <v>0.0721864814814</v>
      </c>
      <c r="H27" s="19">
        <v>5.2627407407</v>
      </c>
      <c r="I27" s="19">
        <v>4.5378703703</v>
      </c>
      <c r="J27" s="19">
        <v>4.5345925925</v>
      </c>
      <c r="K27" s="18">
        <v>0.25</v>
      </c>
      <c r="L27" s="19">
        <v>4.5538148148</v>
      </c>
      <c r="M27" s="20">
        <v>0.9425</v>
      </c>
      <c r="N27" s="38">
        <v>0.0069997962960000005</v>
      </c>
      <c r="O27" s="37">
        <v>0.1910222222</v>
      </c>
      <c r="P27" s="3">
        <v>2.04</v>
      </c>
      <c r="Q27" s="3">
        <v>7.064333333333332</v>
      </c>
      <c r="R27" s="37">
        <v>0.17816666666666678</v>
      </c>
      <c r="S27" s="39">
        <v>10.20266926</v>
      </c>
      <c r="T27" s="51">
        <v>101.9</v>
      </c>
      <c r="U27" s="51">
        <v>101.6</v>
      </c>
      <c r="V27" s="51">
        <v>102.2</v>
      </c>
      <c r="W27" s="51">
        <v>99.75940316161365</v>
      </c>
    </row>
    <row r="28" spans="1:23" ht="13.5" customHeight="1">
      <c r="A28" s="104"/>
      <c r="B28" s="3" t="s">
        <v>29</v>
      </c>
      <c r="C28" s="3" t="s">
        <v>107</v>
      </c>
      <c r="E28" s="18">
        <v>7.79716</v>
      </c>
      <c r="F28" s="19">
        <v>11.20296</v>
      </c>
      <c r="G28" s="20">
        <v>0.0730086</v>
      </c>
      <c r="H28" s="19">
        <v>5.25566</v>
      </c>
      <c r="I28" s="19">
        <v>4.31986</v>
      </c>
      <c r="J28" s="19">
        <v>4.48712</v>
      </c>
      <c r="K28" s="18">
        <v>0.2492</v>
      </c>
      <c r="L28" s="19">
        <v>4.44252</v>
      </c>
      <c r="M28" s="20">
        <v>0.94268</v>
      </c>
      <c r="N28" s="38">
        <v>0.00698936</v>
      </c>
      <c r="O28" s="37">
        <v>0.186172</v>
      </c>
      <c r="P28" s="3">
        <v>2.04</v>
      </c>
      <c r="Q28" s="3">
        <v>6.8034799999999995</v>
      </c>
      <c r="R28" s="37">
        <v>0.17121999999999996</v>
      </c>
      <c r="S28" s="39">
        <v>10.09001973</v>
      </c>
      <c r="T28" s="51">
        <v>102.4</v>
      </c>
      <c r="U28" s="51">
        <v>102</v>
      </c>
      <c r="V28" s="51">
        <v>102.9</v>
      </c>
      <c r="W28" s="51">
        <v>99.64716425301351</v>
      </c>
    </row>
    <row r="29" spans="1:23" ht="13.5" customHeight="1">
      <c r="A29" s="104"/>
      <c r="B29" s="3" t="s">
        <v>30</v>
      </c>
      <c r="C29" s="3" t="s">
        <v>108</v>
      </c>
      <c r="E29" s="18">
        <v>7.7964583333</v>
      </c>
      <c r="F29" s="19">
        <v>11.3186770833</v>
      </c>
      <c r="G29" s="20">
        <v>0.07195625</v>
      </c>
      <c r="H29" s="19">
        <v>5.1579375</v>
      </c>
      <c r="I29" s="19">
        <v>4.1172291666</v>
      </c>
      <c r="J29" s="19">
        <v>4.4493541666</v>
      </c>
      <c r="K29" s="18">
        <v>0.244625</v>
      </c>
      <c r="L29" s="19">
        <v>4.3996666666</v>
      </c>
      <c r="M29" s="20">
        <v>0.943</v>
      </c>
      <c r="N29" s="38">
        <v>0.0069092500000000005</v>
      </c>
      <c r="O29" s="37">
        <v>0.1799041666</v>
      </c>
      <c r="P29" s="3">
        <v>2.04</v>
      </c>
      <c r="Q29" s="3">
        <v>6.6541041666666665</v>
      </c>
      <c r="R29" s="37">
        <v>0.16316666666666674</v>
      </c>
      <c r="S29" s="39">
        <v>10.02970992</v>
      </c>
      <c r="T29" s="51">
        <v>103.1</v>
      </c>
      <c r="U29" s="51">
        <v>102.7</v>
      </c>
      <c r="V29" s="51">
        <v>103.5</v>
      </c>
      <c r="W29" s="51">
        <v>100.2336136033489</v>
      </c>
    </row>
    <row r="30" spans="1:23" ht="13.5" customHeight="1">
      <c r="A30" s="104"/>
      <c r="B30" s="3" t="s">
        <v>31</v>
      </c>
      <c r="C30" s="3" t="s">
        <v>109</v>
      </c>
      <c r="E30" s="18">
        <v>7.7976923076</v>
      </c>
      <c r="F30" s="19">
        <v>11.1266923076</v>
      </c>
      <c r="G30" s="20">
        <v>0.0716453846153</v>
      </c>
      <c r="H30" s="19">
        <v>5.059076923</v>
      </c>
      <c r="I30" s="19">
        <v>4.0783846153</v>
      </c>
      <c r="J30" s="19">
        <v>4.46475</v>
      </c>
      <c r="K30" s="18">
        <v>0.2411923076</v>
      </c>
      <c r="L30" s="19">
        <v>4.3843846153</v>
      </c>
      <c r="M30" s="20">
        <v>0.9429807692</v>
      </c>
      <c r="N30" s="38">
        <v>0.00676125</v>
      </c>
      <c r="O30" s="37">
        <v>0.1783961538</v>
      </c>
      <c r="P30" s="3">
        <v>2.04</v>
      </c>
      <c r="Q30" s="3">
        <v>6.672730769230769</v>
      </c>
      <c r="R30" s="37">
        <v>0.15759615384615389</v>
      </c>
      <c r="S30" s="39">
        <v>10.00304046</v>
      </c>
      <c r="T30" s="51">
        <v>103.4</v>
      </c>
      <c r="U30" s="51">
        <v>103.1</v>
      </c>
      <c r="V30" s="51">
        <v>103.8</v>
      </c>
      <c r="W30" s="51">
        <v>100.51765765823517</v>
      </c>
    </row>
    <row r="31" spans="1:23" ht="13.5" customHeight="1">
      <c r="A31" s="104"/>
      <c r="B31" s="3" t="s">
        <v>20</v>
      </c>
      <c r="C31" s="3" t="s">
        <v>110</v>
      </c>
      <c r="E31" s="18">
        <v>7.797625</v>
      </c>
      <c r="F31" s="19">
        <v>11.4011041666</v>
      </c>
      <c r="G31" s="20">
        <v>0.0695570833333</v>
      </c>
      <c r="H31" s="19">
        <v>5.1206458333</v>
      </c>
      <c r="I31" s="19">
        <v>4.2655625</v>
      </c>
      <c r="J31" s="19">
        <v>4.4914791666</v>
      </c>
      <c r="K31" s="18">
        <v>0.2379583333</v>
      </c>
      <c r="L31" s="19">
        <v>4.6255208333</v>
      </c>
      <c r="M31" s="20">
        <v>0.94275</v>
      </c>
      <c r="N31" s="38">
        <v>0.006419625</v>
      </c>
      <c r="O31" s="37">
        <v>0.1802854166</v>
      </c>
      <c r="P31" s="3">
        <v>2.0405166666</v>
      </c>
      <c r="Q31" s="3">
        <v>6.998083333333331</v>
      </c>
      <c r="R31" s="37">
        <v>0.16383333333333336</v>
      </c>
      <c r="S31" s="39">
        <v>10.09380918</v>
      </c>
      <c r="T31" s="51">
        <v>103.2</v>
      </c>
      <c r="U31" s="51">
        <v>103.3</v>
      </c>
      <c r="V31" s="51">
        <v>103.2</v>
      </c>
      <c r="W31" s="51">
        <v>100.1282922819424</v>
      </c>
    </row>
    <row r="32" spans="1:23" ht="21" customHeight="1">
      <c r="A32" s="104">
        <v>2001</v>
      </c>
      <c r="B32" s="3" t="s">
        <v>21</v>
      </c>
      <c r="C32" s="3" t="s">
        <v>99</v>
      </c>
      <c r="E32" s="18">
        <v>7.7985217391</v>
      </c>
      <c r="F32" s="19">
        <v>11.5528913043</v>
      </c>
      <c r="G32" s="20">
        <v>0.0667734782608</v>
      </c>
      <c r="H32" s="19">
        <v>5.1935652173</v>
      </c>
      <c r="I32" s="19">
        <v>4.3466304347</v>
      </c>
      <c r="J32" s="19">
        <v>4.4911521739</v>
      </c>
      <c r="K32" s="18">
        <v>0.2384347826</v>
      </c>
      <c r="L32" s="19">
        <v>4.7985869565</v>
      </c>
      <c r="M32" s="20">
        <v>0.943</v>
      </c>
      <c r="N32" s="38">
        <v>0.006134891304</v>
      </c>
      <c r="O32" s="37">
        <v>0.1806891304</v>
      </c>
      <c r="P32" s="3">
        <v>2.04</v>
      </c>
      <c r="Q32" s="3">
        <v>7.340108695652176</v>
      </c>
      <c r="R32" s="37">
        <v>0.16189130434782611</v>
      </c>
      <c r="S32" s="39">
        <v>10.15468795</v>
      </c>
      <c r="T32" s="51">
        <v>103.2</v>
      </c>
      <c r="U32" s="51">
        <v>103.6</v>
      </c>
      <c r="V32" s="51">
        <v>102.8</v>
      </c>
      <c r="W32" s="51">
        <v>99.80259875162602</v>
      </c>
    </row>
    <row r="33" spans="1:23" ht="13.5" customHeight="1">
      <c r="A33" s="104"/>
      <c r="B33" s="3" t="s">
        <v>22</v>
      </c>
      <c r="C33" s="3" t="s">
        <v>100</v>
      </c>
      <c r="E33" s="18">
        <v>7.7986666666</v>
      </c>
      <c r="F33" s="19">
        <v>11.3448125</v>
      </c>
      <c r="G33" s="20">
        <v>0.0671445833333</v>
      </c>
      <c r="H33" s="19">
        <v>5.1290833333</v>
      </c>
      <c r="I33" s="19">
        <v>4.1781041666</v>
      </c>
      <c r="J33" s="19">
        <v>4.4751666666</v>
      </c>
      <c r="K33" s="18">
        <v>0.2396666666</v>
      </c>
      <c r="L33" s="19">
        <v>4.6838333333</v>
      </c>
      <c r="M33" s="20">
        <v>0.9428125</v>
      </c>
      <c r="N33" s="38">
        <v>0.0062310625</v>
      </c>
      <c r="O33" s="37">
        <v>0.18299375</v>
      </c>
      <c r="P33" s="3">
        <v>2.04</v>
      </c>
      <c r="Q33" s="3">
        <v>7.194520833333333</v>
      </c>
      <c r="R33" s="37">
        <v>0.16366666666666663</v>
      </c>
      <c r="S33" s="39">
        <v>10.08839645</v>
      </c>
      <c r="T33" s="51">
        <v>103.4</v>
      </c>
      <c r="U33" s="51">
        <v>103.6</v>
      </c>
      <c r="V33" s="51">
        <v>103.2</v>
      </c>
      <c r="W33" s="51">
        <v>99.17867294647377</v>
      </c>
    </row>
    <row r="34" spans="1:23" ht="13.5" customHeight="1">
      <c r="A34" s="104"/>
      <c r="B34" s="3" t="s">
        <v>23</v>
      </c>
      <c r="C34" s="3" t="s">
        <v>101</v>
      </c>
      <c r="E34" s="18">
        <v>7.7985925925</v>
      </c>
      <c r="F34" s="19">
        <v>11.273037037</v>
      </c>
      <c r="G34" s="20">
        <v>0.0642885185185</v>
      </c>
      <c r="H34" s="19">
        <v>5.0119074074</v>
      </c>
      <c r="I34" s="19">
        <v>3.9386111111</v>
      </c>
      <c r="J34" s="19">
        <v>4.4049074074</v>
      </c>
      <c r="K34" s="18">
        <v>0.2391111111</v>
      </c>
      <c r="L34" s="19">
        <v>4.6202962962</v>
      </c>
      <c r="M34" s="20">
        <v>0.943</v>
      </c>
      <c r="N34" s="38">
        <v>0.006044925925</v>
      </c>
      <c r="O34" s="37">
        <v>0.1776351851</v>
      </c>
      <c r="P34" s="3">
        <v>2.04</v>
      </c>
      <c r="Q34" s="3">
        <v>7.0957592592592595</v>
      </c>
      <c r="R34" s="37">
        <v>0.1675</v>
      </c>
      <c r="S34" s="39">
        <v>9.98233005</v>
      </c>
      <c r="T34" s="51">
        <v>104.3</v>
      </c>
      <c r="U34" s="51">
        <v>104.7</v>
      </c>
      <c r="V34" s="51">
        <v>103.9</v>
      </c>
      <c r="W34" s="51">
        <v>100.0728119883891</v>
      </c>
    </row>
    <row r="35" spans="1:23" ht="13.5" customHeight="1">
      <c r="A35" s="104"/>
      <c r="B35" s="3" t="s">
        <v>24</v>
      </c>
      <c r="C35" s="3" t="s">
        <v>102</v>
      </c>
      <c r="E35" s="18">
        <v>7.797675</v>
      </c>
      <c r="F35" s="19">
        <v>11.19745</v>
      </c>
      <c r="G35" s="20">
        <v>0.0630875</v>
      </c>
      <c r="H35" s="19">
        <v>5.006</v>
      </c>
      <c r="I35" s="19">
        <v>3.908925</v>
      </c>
      <c r="J35" s="19">
        <v>4.30505</v>
      </c>
      <c r="K35" s="18">
        <v>0.238</v>
      </c>
      <c r="L35" s="19">
        <v>4.5597</v>
      </c>
      <c r="M35" s="20">
        <v>0.943</v>
      </c>
      <c r="N35" s="38">
        <v>0.005883724999999999</v>
      </c>
      <c r="O35" s="37">
        <v>0.171455</v>
      </c>
      <c r="P35" s="3">
        <v>2.04</v>
      </c>
      <c r="Q35" s="3">
        <v>6.9725</v>
      </c>
      <c r="R35" s="37">
        <v>0.16385000000000002</v>
      </c>
      <c r="S35" s="39">
        <v>9.88529066</v>
      </c>
      <c r="T35" s="51">
        <v>105</v>
      </c>
      <c r="U35" s="51">
        <v>105.4</v>
      </c>
      <c r="V35" s="51">
        <v>104.5</v>
      </c>
      <c r="W35" s="51">
        <v>100.92980951584573</v>
      </c>
    </row>
    <row r="36" spans="1:23" ht="13.5" customHeight="1">
      <c r="A36" s="104"/>
      <c r="B36" s="3" t="s">
        <v>25</v>
      </c>
      <c r="C36" s="3" t="s">
        <v>103</v>
      </c>
      <c r="E36" s="18">
        <v>7.7980384615</v>
      </c>
      <c r="F36" s="19">
        <v>11.1289038461</v>
      </c>
      <c r="G36" s="20">
        <v>0.0640484615384</v>
      </c>
      <c r="H36" s="19">
        <v>5.0612115384</v>
      </c>
      <c r="I36" s="19">
        <v>4.0599615384</v>
      </c>
      <c r="J36" s="19">
        <v>4.3011730769</v>
      </c>
      <c r="K36" s="18">
        <v>0.2353846153</v>
      </c>
      <c r="L36" s="19">
        <v>4.454576923</v>
      </c>
      <c r="M36" s="20">
        <v>0.9429615384</v>
      </c>
      <c r="N36" s="38">
        <v>0.006013192307000001</v>
      </c>
      <c r="O36" s="37">
        <v>0.1714538461</v>
      </c>
      <c r="P36" s="3">
        <v>2.0404826923</v>
      </c>
      <c r="Q36" s="3">
        <v>6.829576923076924</v>
      </c>
      <c r="R36" s="37">
        <v>0.1575</v>
      </c>
      <c r="S36" s="39">
        <v>9.84247964</v>
      </c>
      <c r="T36" s="51">
        <v>105</v>
      </c>
      <c r="U36" s="51">
        <v>105.4</v>
      </c>
      <c r="V36" s="51">
        <v>104.6</v>
      </c>
      <c r="W36" s="51">
        <v>100.57186404890737</v>
      </c>
    </row>
    <row r="37" spans="1:23" ht="13.5" customHeight="1">
      <c r="A37" s="104"/>
      <c r="B37" s="3" t="s">
        <v>26</v>
      </c>
      <c r="C37" s="3" t="s">
        <v>104</v>
      </c>
      <c r="E37" s="18">
        <v>7.79768</v>
      </c>
      <c r="F37" s="19">
        <v>10.93354</v>
      </c>
      <c r="G37" s="20">
        <v>0.06386939999999999</v>
      </c>
      <c r="H37" s="19">
        <v>5.1145</v>
      </c>
      <c r="I37" s="19">
        <v>4.03978</v>
      </c>
      <c r="J37" s="19">
        <v>4.29558</v>
      </c>
      <c r="K37" s="18">
        <v>0.2288</v>
      </c>
      <c r="L37" s="19">
        <v>4.37008</v>
      </c>
      <c r="M37" s="20">
        <v>0.943</v>
      </c>
      <c r="N37" s="38">
        <v>0.0060288799999999995</v>
      </c>
      <c r="O37" s="37">
        <v>0.172404</v>
      </c>
      <c r="P37" s="3">
        <v>2.04</v>
      </c>
      <c r="Q37" s="3">
        <v>6.65662</v>
      </c>
      <c r="R37" s="37">
        <v>0.15549999999999997</v>
      </c>
      <c r="S37" s="39">
        <v>9.74976142</v>
      </c>
      <c r="T37" s="51">
        <v>105.6</v>
      </c>
      <c r="U37" s="51">
        <v>105.9</v>
      </c>
      <c r="V37" s="51">
        <v>105.2</v>
      </c>
      <c r="W37" s="51">
        <v>101.04975039427717</v>
      </c>
    </row>
    <row r="38" spans="1:23" ht="13.5" customHeight="1">
      <c r="A38" s="104"/>
      <c r="B38" s="3" t="s">
        <v>27</v>
      </c>
      <c r="C38" s="3" t="s">
        <v>105</v>
      </c>
      <c r="E38" s="18">
        <v>7.7980869565</v>
      </c>
      <c r="F38" s="19">
        <v>11.0286304347</v>
      </c>
      <c r="G38" s="20">
        <v>0.0626513043478</v>
      </c>
      <c r="H38" s="19">
        <v>5.097173913</v>
      </c>
      <c r="I38" s="19">
        <v>3.9776521739</v>
      </c>
      <c r="J38" s="19">
        <v>4.2790652173</v>
      </c>
      <c r="K38" s="18">
        <v>0.2254347826</v>
      </c>
      <c r="L38" s="19">
        <v>4.4404347826</v>
      </c>
      <c r="M38" s="20">
        <v>0.943</v>
      </c>
      <c r="N38" s="38">
        <v>0.005984282608</v>
      </c>
      <c r="O38" s="37">
        <v>0.1710434782</v>
      </c>
      <c r="P38" s="3">
        <v>2.04</v>
      </c>
      <c r="Q38" s="3">
        <v>6.718391304347827</v>
      </c>
      <c r="R38" s="37">
        <v>0.15228260869565216</v>
      </c>
      <c r="S38" s="39">
        <v>9.75740346</v>
      </c>
      <c r="T38" s="51">
        <v>105.8</v>
      </c>
      <c r="U38" s="51">
        <v>106.3</v>
      </c>
      <c r="V38" s="51">
        <v>105.2</v>
      </c>
      <c r="W38" s="51">
        <v>101.20152423662421</v>
      </c>
    </row>
    <row r="39" spans="1:23" ht="13.5" customHeight="1">
      <c r="A39" s="104"/>
      <c r="B39" s="3" t="s">
        <v>28</v>
      </c>
      <c r="C39" s="3" t="s">
        <v>106</v>
      </c>
      <c r="E39" s="18">
        <v>7.7984814814</v>
      </c>
      <c r="F39" s="19">
        <v>11.202574074</v>
      </c>
      <c r="G39" s="20">
        <v>0.0642007407407</v>
      </c>
      <c r="H39" s="19">
        <v>5.0709074074</v>
      </c>
      <c r="I39" s="19">
        <v>4.0904259259</v>
      </c>
      <c r="J39" s="19">
        <v>4.4295185185</v>
      </c>
      <c r="K39" s="18">
        <v>0.2275185185</v>
      </c>
      <c r="L39" s="19">
        <v>4.6370925925</v>
      </c>
      <c r="M39" s="20">
        <v>0.943</v>
      </c>
      <c r="N39" s="38">
        <v>0.0060701111109999996</v>
      </c>
      <c r="O39" s="37">
        <v>0.1737037037</v>
      </c>
      <c r="P39" s="3">
        <v>2.04</v>
      </c>
      <c r="Q39" s="3">
        <v>7.023592592592593</v>
      </c>
      <c r="R39" s="37">
        <v>0.15153703703703697</v>
      </c>
      <c r="S39" s="39">
        <v>9.94237202</v>
      </c>
      <c r="T39" s="51">
        <v>104.7</v>
      </c>
      <c r="U39" s="51">
        <v>105.2</v>
      </c>
      <c r="V39" s="51">
        <v>104.2</v>
      </c>
      <c r="W39" s="51">
        <v>99.88951572834314</v>
      </c>
    </row>
    <row r="40" spans="1:23" ht="13.5" customHeight="1">
      <c r="A40" s="104"/>
      <c r="B40" s="3" t="s">
        <v>29</v>
      </c>
      <c r="C40" s="3" t="s">
        <v>107</v>
      </c>
      <c r="E40" s="18">
        <v>7.79988</v>
      </c>
      <c r="F40" s="19">
        <v>11.40946</v>
      </c>
      <c r="G40" s="20">
        <v>0.065708</v>
      </c>
      <c r="H40" s="19">
        <v>4.98556</v>
      </c>
      <c r="I40" s="19">
        <v>3.95774</v>
      </c>
      <c r="J40" s="19">
        <v>4.4649</v>
      </c>
      <c r="K40" s="18">
        <v>0.22772</v>
      </c>
      <c r="L40" s="19">
        <v>4.76506</v>
      </c>
      <c r="M40" s="20">
        <v>0.943</v>
      </c>
      <c r="N40" s="38">
        <v>0.0060241</v>
      </c>
      <c r="O40" s="37">
        <v>0.176014</v>
      </c>
      <c r="P40" s="3">
        <v>2.04</v>
      </c>
      <c r="Q40" s="3">
        <v>7.1078600000000005</v>
      </c>
      <c r="R40" s="37">
        <v>0.15458</v>
      </c>
      <c r="S40" s="39">
        <v>10.03041</v>
      </c>
      <c r="T40" s="51">
        <v>104.3</v>
      </c>
      <c r="U40" s="51">
        <v>104.7</v>
      </c>
      <c r="V40" s="51">
        <v>103.9</v>
      </c>
      <c r="W40" s="51">
        <v>99.2843177872442</v>
      </c>
    </row>
    <row r="41" spans="1:23" ht="13.5" customHeight="1">
      <c r="A41" s="104"/>
      <c r="B41" s="3" t="s">
        <v>30</v>
      </c>
      <c r="C41" s="3" t="s">
        <v>108</v>
      </c>
      <c r="E41" s="18">
        <v>7.799875</v>
      </c>
      <c r="F41" s="19">
        <v>11.3204166666</v>
      </c>
      <c r="G41" s="20">
        <v>0.064325625</v>
      </c>
      <c r="H41" s="19">
        <v>4.9721666666</v>
      </c>
      <c r="I41" s="19">
        <v>3.9454583333</v>
      </c>
      <c r="J41" s="19">
        <v>4.3054166666</v>
      </c>
      <c r="K41" s="18">
        <v>0.227125</v>
      </c>
      <c r="L41" s="19">
        <v>4.7781875</v>
      </c>
      <c r="M41" s="20">
        <v>0.943</v>
      </c>
      <c r="N41" s="38">
        <v>0.0059903125</v>
      </c>
      <c r="O41" s="37">
        <v>0.174425</v>
      </c>
      <c r="P41" s="3">
        <v>2.0390625</v>
      </c>
      <c r="Q41" s="3">
        <v>7.071979166666666</v>
      </c>
      <c r="R41" s="37">
        <v>0.15362499999999993</v>
      </c>
      <c r="S41" s="39">
        <v>9.974874</v>
      </c>
      <c r="T41" s="51">
        <v>104.8</v>
      </c>
      <c r="U41" s="51">
        <v>105.3</v>
      </c>
      <c r="V41" s="51">
        <v>104.2</v>
      </c>
      <c r="W41" s="51">
        <v>99.89213647571061</v>
      </c>
    </row>
    <row r="42" spans="1:23" ht="13.5" customHeight="1">
      <c r="A42" s="104"/>
      <c r="B42" s="3" t="s">
        <v>31</v>
      </c>
      <c r="C42" s="3" t="s">
        <v>109</v>
      </c>
      <c r="E42" s="18">
        <v>7.7995</v>
      </c>
      <c r="F42" s="19">
        <v>11.2190192307</v>
      </c>
      <c r="G42" s="20">
        <v>0.0637651923076</v>
      </c>
      <c r="H42" s="19">
        <v>4.893326923</v>
      </c>
      <c r="I42" s="19">
        <v>4.0284615384</v>
      </c>
      <c r="J42" s="19">
        <v>4.263076923</v>
      </c>
      <c r="K42" s="18">
        <v>0.2268461538</v>
      </c>
      <c r="L42" s="19">
        <v>4.7291730769</v>
      </c>
      <c r="M42" s="20">
        <v>0.943</v>
      </c>
      <c r="N42" s="38">
        <v>0.006084365384</v>
      </c>
      <c r="O42" s="37">
        <v>0.1756403846</v>
      </c>
      <c r="P42" s="3">
        <v>2.04</v>
      </c>
      <c r="Q42" s="3">
        <v>6.933115384615386</v>
      </c>
      <c r="R42" s="37">
        <v>0.1525</v>
      </c>
      <c r="S42" s="39">
        <v>9.89266</v>
      </c>
      <c r="T42" s="51">
        <v>105.1</v>
      </c>
      <c r="U42" s="51">
        <v>105.6</v>
      </c>
      <c r="V42" s="51">
        <v>104.6</v>
      </c>
      <c r="W42" s="51">
        <v>100.06956638842203</v>
      </c>
    </row>
    <row r="43" spans="1:24" ht="13.5" customHeight="1">
      <c r="A43" s="104"/>
      <c r="B43" s="3" t="s">
        <v>20</v>
      </c>
      <c r="C43" s="3" t="s">
        <v>110</v>
      </c>
      <c r="E43" s="18">
        <v>7.798375</v>
      </c>
      <c r="F43" s="19">
        <v>11.2294791666</v>
      </c>
      <c r="G43" s="20">
        <v>0.0612958333333</v>
      </c>
      <c r="H43" s="19">
        <v>4.946875</v>
      </c>
      <c r="I43" s="19">
        <v>4.0173333333</v>
      </c>
      <c r="J43" s="19">
        <v>4.2461458333</v>
      </c>
      <c r="K43" s="18">
        <v>0.2275416666</v>
      </c>
      <c r="L43" s="19">
        <v>4.7226875</v>
      </c>
      <c r="M43" s="20">
        <v>0.943</v>
      </c>
      <c r="N43" s="38">
        <v>0.0060431458329999995</v>
      </c>
      <c r="O43" s="37">
        <v>0.1776208333</v>
      </c>
      <c r="P43" s="3">
        <v>2.04</v>
      </c>
      <c r="Q43" s="3">
        <v>6.966125000000001</v>
      </c>
      <c r="R43" s="37">
        <v>0.15475000000000003</v>
      </c>
      <c r="S43" s="39">
        <v>9.84739238</v>
      </c>
      <c r="T43" s="51">
        <v>105.4</v>
      </c>
      <c r="U43" s="51">
        <v>106.1</v>
      </c>
      <c r="V43" s="51">
        <v>104.8</v>
      </c>
      <c r="W43" s="51">
        <v>98.05925833614133</v>
      </c>
      <c r="X43" s="103"/>
    </row>
    <row r="44" spans="1:23" ht="21" customHeight="1">
      <c r="A44" s="104">
        <v>2002</v>
      </c>
      <c r="B44" s="3" t="s">
        <v>21</v>
      </c>
      <c r="C44" s="3" t="s">
        <v>99</v>
      </c>
      <c r="E44" s="18">
        <v>7.7981923076</v>
      </c>
      <c r="F44" s="19">
        <v>11.1886153846</v>
      </c>
      <c r="G44" s="20">
        <v>0.058845576923000006</v>
      </c>
      <c r="H44" s="19">
        <v>4.8751153846</v>
      </c>
      <c r="I44" s="19">
        <v>4.0333076923</v>
      </c>
      <c r="J44" s="19">
        <v>4.2419038461</v>
      </c>
      <c r="K44" s="18">
        <v>0.2268076923</v>
      </c>
      <c r="L44" s="19">
        <v>4.6772692307</v>
      </c>
      <c r="M44" s="20">
        <v>0.943</v>
      </c>
      <c r="N44" s="38">
        <v>0.005921076923</v>
      </c>
      <c r="O44" s="37">
        <v>0.1773</v>
      </c>
      <c r="P44" s="3">
        <v>2.04</v>
      </c>
      <c r="Q44" s="3">
        <v>6.898884615384615</v>
      </c>
      <c r="R44" s="37">
        <v>0.15850000000000006</v>
      </c>
      <c r="S44" s="39">
        <v>9.76917844</v>
      </c>
      <c r="T44" s="92">
        <v>106</v>
      </c>
      <c r="U44" s="92">
        <v>106.8</v>
      </c>
      <c r="V44" s="92">
        <v>105.2</v>
      </c>
      <c r="W44" s="51">
        <v>98.8644235189918</v>
      </c>
    </row>
    <row r="45" spans="1:23" ht="13.5" customHeight="1">
      <c r="A45" s="104"/>
      <c r="B45" s="3" t="s">
        <v>22</v>
      </c>
      <c r="C45" s="3" t="s">
        <v>100</v>
      </c>
      <c r="E45" s="18">
        <v>7.7995238095</v>
      </c>
      <c r="F45" s="19">
        <v>11.0916428571</v>
      </c>
      <c r="G45" s="20">
        <v>0.0583502380952</v>
      </c>
      <c r="H45" s="19">
        <v>4.8872142857</v>
      </c>
      <c r="I45" s="19">
        <v>4.0042857142</v>
      </c>
      <c r="J45" s="19">
        <v>4.2600714285</v>
      </c>
      <c r="K45" s="18">
        <v>0.227</v>
      </c>
      <c r="L45" s="19">
        <v>4.5893571428</v>
      </c>
      <c r="M45" s="20">
        <v>0.9445238095</v>
      </c>
      <c r="N45" s="38">
        <v>0.005910214285</v>
      </c>
      <c r="O45" s="37">
        <v>0.1779928571</v>
      </c>
      <c r="P45" s="3">
        <v>2.04</v>
      </c>
      <c r="Q45" s="3">
        <v>6.780595</v>
      </c>
      <c r="R45" s="37">
        <v>0.157643</v>
      </c>
      <c r="S45" s="39">
        <v>9.708192</v>
      </c>
      <c r="T45" s="92">
        <v>106.3</v>
      </c>
      <c r="U45" s="92">
        <v>107</v>
      </c>
      <c r="V45" s="92">
        <v>105.5</v>
      </c>
      <c r="W45" s="51">
        <v>98.90056732819073</v>
      </c>
    </row>
    <row r="46" spans="1:23" ht="13.5" customHeight="1">
      <c r="A46" s="104"/>
      <c r="B46" s="3" t="s">
        <v>23</v>
      </c>
      <c r="C46" s="3" t="s">
        <v>101</v>
      </c>
      <c r="E46" s="18">
        <v>7.7990833333</v>
      </c>
      <c r="F46" s="19">
        <v>11.0954583333</v>
      </c>
      <c r="G46" s="20">
        <v>0.0595152083333</v>
      </c>
      <c r="H46" s="19">
        <v>4.9162083333</v>
      </c>
      <c r="I46" s="19">
        <v>4.0848541666</v>
      </c>
      <c r="J46" s="19">
        <v>4.2663958333</v>
      </c>
      <c r="K46" s="18">
        <v>0.2264166666</v>
      </c>
      <c r="L46" s="19">
        <v>4.6541875</v>
      </c>
      <c r="M46" s="20">
        <v>0.945</v>
      </c>
      <c r="N46" s="38">
        <v>0.005898666665999999</v>
      </c>
      <c r="O46" s="37">
        <v>0.1798979166</v>
      </c>
      <c r="P46" s="3">
        <v>2.04</v>
      </c>
      <c r="Q46" s="3">
        <v>6.835063</v>
      </c>
      <c r="R46" s="37">
        <v>0.155542</v>
      </c>
      <c r="S46" s="39">
        <v>9.74945191</v>
      </c>
      <c r="T46" s="92">
        <v>105.9</v>
      </c>
      <c r="U46" s="92">
        <v>106.6</v>
      </c>
      <c r="V46" s="92">
        <v>105.2</v>
      </c>
      <c r="W46" s="51">
        <v>99.08560427032961</v>
      </c>
    </row>
    <row r="47" spans="1:23" ht="13.5" customHeight="1">
      <c r="A47" s="104"/>
      <c r="B47" s="3" t="s">
        <v>24</v>
      </c>
      <c r="C47" s="3" t="s">
        <v>102</v>
      </c>
      <c r="E47" s="18">
        <v>7.7990416666</v>
      </c>
      <c r="F47" s="19">
        <v>11.2524375</v>
      </c>
      <c r="G47" s="20">
        <v>0.0596875</v>
      </c>
      <c r="H47" s="19">
        <v>4.936125</v>
      </c>
      <c r="I47" s="19">
        <v>4.1822291666</v>
      </c>
      <c r="J47" s="19">
        <v>4.2707708333</v>
      </c>
      <c r="K47" s="18">
        <v>0.22525</v>
      </c>
      <c r="L47" s="19">
        <v>4.7164375</v>
      </c>
      <c r="M47" s="20">
        <v>0.945</v>
      </c>
      <c r="N47" s="38">
        <v>0.005926875000000001</v>
      </c>
      <c r="O47" s="37">
        <v>0.1797083333</v>
      </c>
      <c r="P47" s="3">
        <v>2.04</v>
      </c>
      <c r="Q47" s="3">
        <v>6.912229</v>
      </c>
      <c r="R47" s="37">
        <v>0.1555</v>
      </c>
      <c r="S47" s="39">
        <v>9.80108129</v>
      </c>
      <c r="T47" s="92">
        <v>105.7</v>
      </c>
      <c r="U47" s="92">
        <v>106.5</v>
      </c>
      <c r="V47" s="92">
        <v>104.9</v>
      </c>
      <c r="W47" s="51">
        <v>98.18638029565481</v>
      </c>
    </row>
    <row r="48" spans="1:23" ht="13.5" customHeight="1">
      <c r="A48" s="104"/>
      <c r="B48" s="3" t="s">
        <v>25</v>
      </c>
      <c r="C48" s="3" t="s">
        <v>103</v>
      </c>
      <c r="E48" s="18">
        <v>7.79864</v>
      </c>
      <c r="F48" s="19">
        <v>11.38762</v>
      </c>
      <c r="G48" s="20">
        <v>0.061702599999999996</v>
      </c>
      <c r="H48" s="19">
        <v>5.03076</v>
      </c>
      <c r="I48" s="19">
        <v>4.28984</v>
      </c>
      <c r="J48" s="19">
        <v>4.33178</v>
      </c>
      <c r="K48" s="18">
        <v>0.22756</v>
      </c>
      <c r="L48" s="19">
        <v>4.9096</v>
      </c>
      <c r="M48" s="20">
        <v>0.945</v>
      </c>
      <c r="N48" s="38">
        <v>0.00618026</v>
      </c>
      <c r="O48" s="37">
        <v>0.182196</v>
      </c>
      <c r="P48" s="3">
        <v>2.04</v>
      </c>
      <c r="Q48" s="3">
        <v>7.15102</v>
      </c>
      <c r="R48" s="37">
        <v>0.1589</v>
      </c>
      <c r="S48" s="58">
        <v>9.96041486</v>
      </c>
      <c r="T48" s="92">
        <v>104.6</v>
      </c>
      <c r="U48" s="92">
        <v>105.2</v>
      </c>
      <c r="V48" s="92">
        <v>103.9</v>
      </c>
      <c r="W48" s="51">
        <v>96.89183711423046</v>
      </c>
    </row>
    <row r="49" spans="1:23" ht="13.5" customHeight="1">
      <c r="A49" s="104"/>
      <c r="B49" s="3" t="s">
        <v>26</v>
      </c>
      <c r="C49" s="3" t="s">
        <v>104</v>
      </c>
      <c r="E49" s="18">
        <v>7.7992083333</v>
      </c>
      <c r="F49" s="19">
        <v>11.5696041666</v>
      </c>
      <c r="G49" s="20">
        <v>0.0632791666666</v>
      </c>
      <c r="H49" s="19">
        <v>5.0975</v>
      </c>
      <c r="I49" s="19">
        <v>4.4405416666</v>
      </c>
      <c r="J49" s="19">
        <v>4.3771458333</v>
      </c>
      <c r="K49" s="18">
        <v>0.2314583333</v>
      </c>
      <c r="L49" s="19">
        <v>5.0674583333</v>
      </c>
      <c r="M49" s="20">
        <v>0.945</v>
      </c>
      <c r="N49" s="38">
        <v>0.006383645833</v>
      </c>
      <c r="O49" s="37">
        <v>0.1852729166</v>
      </c>
      <c r="P49" s="3">
        <v>2.04</v>
      </c>
      <c r="Q49" s="3">
        <v>7.4541458333</v>
      </c>
      <c r="R49" s="37">
        <v>0.16225</v>
      </c>
      <c r="S49" s="58">
        <v>10.144237290000001</v>
      </c>
      <c r="T49" s="92">
        <v>103.5</v>
      </c>
      <c r="U49" s="92">
        <v>104.1</v>
      </c>
      <c r="V49" s="92">
        <v>102.9</v>
      </c>
      <c r="W49" s="51">
        <v>95.67648799381581</v>
      </c>
    </row>
    <row r="50" spans="1:23" ht="13.5" customHeight="1">
      <c r="A50" s="104"/>
      <c r="B50" s="3" t="s">
        <v>27</v>
      </c>
      <c r="C50" s="3" t="s">
        <v>105</v>
      </c>
      <c r="E50" s="18">
        <v>7.7991153846</v>
      </c>
      <c r="F50" s="19">
        <v>12.1314230769</v>
      </c>
      <c r="G50" s="20">
        <v>0.0661073076923</v>
      </c>
      <c r="H50" s="19">
        <v>5.051576923</v>
      </c>
      <c r="I50" s="19">
        <v>4.3196923076</v>
      </c>
      <c r="J50" s="19">
        <v>4.4511923076</v>
      </c>
      <c r="K50" s="18">
        <v>0.2354615384</v>
      </c>
      <c r="L50" s="19">
        <v>5.2933461538</v>
      </c>
      <c r="M50" s="20">
        <v>0.945</v>
      </c>
      <c r="N50" s="38">
        <v>0.006583923076</v>
      </c>
      <c r="O50" s="37">
        <v>0.18945</v>
      </c>
      <c r="P50" s="3">
        <v>2.04</v>
      </c>
      <c r="Q50" s="3">
        <v>7.7391538461</v>
      </c>
      <c r="R50" s="37">
        <v>0.161576923</v>
      </c>
      <c r="S50" s="58">
        <v>10.37547764</v>
      </c>
      <c r="T50" s="92">
        <v>102.3</v>
      </c>
      <c r="U50" s="92">
        <v>102.7</v>
      </c>
      <c r="V50" s="92">
        <v>101.8</v>
      </c>
      <c r="W50" s="51">
        <v>94.31374902068198</v>
      </c>
    </row>
    <row r="51" spans="1:23" ht="13.5" customHeight="1">
      <c r="A51" s="104"/>
      <c r="B51" s="3" t="s">
        <v>28</v>
      </c>
      <c r="C51" s="3" t="s">
        <v>106</v>
      </c>
      <c r="E51" s="18">
        <v>7.799074074</v>
      </c>
      <c r="F51" s="19">
        <v>11.9941111111</v>
      </c>
      <c r="G51" s="20">
        <v>0.0655544444444</v>
      </c>
      <c r="H51" s="19">
        <v>4.9725185185</v>
      </c>
      <c r="I51" s="19">
        <v>4.228537037</v>
      </c>
      <c r="J51" s="19">
        <v>4.4451111111</v>
      </c>
      <c r="K51" s="18">
        <v>0.2341111111</v>
      </c>
      <c r="L51" s="19">
        <v>5.2128333333</v>
      </c>
      <c r="M51" s="20">
        <v>0.945</v>
      </c>
      <c r="N51" s="38">
        <v>0.006517851851</v>
      </c>
      <c r="O51" s="37">
        <v>0.1850111111</v>
      </c>
      <c r="P51" s="3">
        <v>2.04</v>
      </c>
      <c r="Q51" s="3">
        <v>7.6279259259</v>
      </c>
      <c r="R51" s="37">
        <v>0.157574074</v>
      </c>
      <c r="S51" s="58">
        <v>10.3063785</v>
      </c>
      <c r="T51" s="92">
        <v>102.7</v>
      </c>
      <c r="U51" s="92">
        <v>103.2</v>
      </c>
      <c r="V51" s="92">
        <v>102.3</v>
      </c>
      <c r="W51" s="51">
        <v>94.47615328116038</v>
      </c>
    </row>
    <row r="52" spans="2:23" ht="13.5" customHeight="1">
      <c r="B52" s="3" t="s">
        <v>29</v>
      </c>
      <c r="C52" s="3" t="s">
        <v>107</v>
      </c>
      <c r="E52" s="18">
        <v>7.7991666666</v>
      </c>
      <c r="F52" s="19">
        <v>12.1338541666</v>
      </c>
      <c r="G52" s="20">
        <v>0.06465520833329999</v>
      </c>
      <c r="H52" s="19">
        <v>4.9603541666</v>
      </c>
      <c r="I52" s="19">
        <v>4.2670833333</v>
      </c>
      <c r="J52" s="19">
        <v>4.4179791666</v>
      </c>
      <c r="K52" s="18">
        <v>0.229125</v>
      </c>
      <c r="L52" s="19">
        <v>5.2210833333</v>
      </c>
      <c r="M52" s="20">
        <v>0.945</v>
      </c>
      <c r="N52" s="38">
        <v>0.006447166666000001</v>
      </c>
      <c r="O52" s="37">
        <v>0.1822270833</v>
      </c>
      <c r="P52" s="3">
        <v>2.04</v>
      </c>
      <c r="Q52" s="3">
        <v>7.646875</v>
      </c>
      <c r="R52" s="37">
        <v>0.154625</v>
      </c>
      <c r="S52" s="58">
        <v>10.30778232</v>
      </c>
      <c r="T52" s="92">
        <v>103</v>
      </c>
      <c r="U52" s="92">
        <v>103.6</v>
      </c>
      <c r="V52" s="92">
        <v>102.4</v>
      </c>
      <c r="W52" s="51">
        <v>94.3231866314154</v>
      </c>
    </row>
    <row r="53" spans="2:23" ht="13.5" customHeight="1">
      <c r="B53" s="3" t="s">
        <v>30</v>
      </c>
      <c r="C53" s="3" t="s">
        <v>108</v>
      </c>
      <c r="E53" s="18">
        <v>7.7988</v>
      </c>
      <c r="F53" s="19">
        <v>12.13566</v>
      </c>
      <c r="G53" s="20">
        <v>0.06291479999999999</v>
      </c>
      <c r="H53" s="19">
        <v>4.94188</v>
      </c>
      <c r="I53" s="19">
        <v>4.29424</v>
      </c>
      <c r="J53" s="19">
        <v>4.37014</v>
      </c>
      <c r="K53" s="18">
        <v>0.22724</v>
      </c>
      <c r="L53" s="19">
        <v>5.21854</v>
      </c>
      <c r="M53" s="20">
        <v>0.945</v>
      </c>
      <c r="N53" s="38">
        <v>0.0062897000000000005</v>
      </c>
      <c r="O53" s="37">
        <v>0.17878</v>
      </c>
      <c r="P53" s="3">
        <v>2.04</v>
      </c>
      <c r="Q53" s="3">
        <v>7.64474</v>
      </c>
      <c r="R53" s="37">
        <v>0.15234</v>
      </c>
      <c r="S53" s="58">
        <v>10.27635235</v>
      </c>
      <c r="T53" s="92">
        <v>103.5</v>
      </c>
      <c r="U53" s="92">
        <v>104.3</v>
      </c>
      <c r="V53" s="92">
        <v>102.7</v>
      </c>
      <c r="W53" s="51">
        <v>94.69002451345018</v>
      </c>
    </row>
    <row r="54" spans="2:23" ht="13.5" customHeight="1">
      <c r="B54" s="3" t="s">
        <v>31</v>
      </c>
      <c r="C54" s="3" t="s">
        <v>109</v>
      </c>
      <c r="E54" s="18">
        <v>7.7987692307</v>
      </c>
      <c r="F54" s="19">
        <v>12.2600961538</v>
      </c>
      <c r="G54" s="20">
        <v>0.0641571153846</v>
      </c>
      <c r="H54" s="19">
        <v>4.9661153846</v>
      </c>
      <c r="I54" s="19">
        <v>4.3819230769</v>
      </c>
      <c r="J54" s="19">
        <v>4.4203653846</v>
      </c>
      <c r="K54" s="18">
        <v>0.2274230769</v>
      </c>
      <c r="L54" s="19">
        <v>5.3223653846</v>
      </c>
      <c r="M54" s="20">
        <v>0.945</v>
      </c>
      <c r="N54" s="38">
        <v>0.0064378461529999995</v>
      </c>
      <c r="O54" s="37">
        <v>0.1802134615</v>
      </c>
      <c r="P54" s="3">
        <v>2.04</v>
      </c>
      <c r="Q54" s="3">
        <v>7.8062307692</v>
      </c>
      <c r="R54" s="37">
        <v>0.1485</v>
      </c>
      <c r="S54" s="58">
        <v>10.3812489</v>
      </c>
      <c r="T54" s="92">
        <v>102.9</v>
      </c>
      <c r="U54" s="92">
        <v>103.6</v>
      </c>
      <c r="V54" s="92">
        <v>102.2</v>
      </c>
      <c r="W54" s="51">
        <v>93.84283885873596</v>
      </c>
    </row>
    <row r="55" spans="2:24" ht="13.5" customHeight="1">
      <c r="B55" s="3" t="s">
        <v>20</v>
      </c>
      <c r="C55" s="3" t="s">
        <v>110</v>
      </c>
      <c r="E55" s="18">
        <v>7.7979166666</v>
      </c>
      <c r="F55" s="19">
        <v>12.3692916666</v>
      </c>
      <c r="G55" s="20">
        <v>0.06395</v>
      </c>
      <c r="H55" s="19">
        <v>5.0025</v>
      </c>
      <c r="I55" s="19">
        <v>4.3942708333</v>
      </c>
      <c r="J55" s="19">
        <v>4.4490416666</v>
      </c>
      <c r="K55" s="18">
        <v>0.228</v>
      </c>
      <c r="L55" s="19">
        <v>5.4176041666</v>
      </c>
      <c r="M55" s="20">
        <v>0.945</v>
      </c>
      <c r="N55" s="38">
        <v>0.006456979166</v>
      </c>
      <c r="O55" s="37">
        <v>0.18011875</v>
      </c>
      <c r="P55" s="3">
        <v>2.04</v>
      </c>
      <c r="Q55" s="3">
        <v>7.947625</v>
      </c>
      <c r="R55" s="37">
        <v>0.1495</v>
      </c>
      <c r="S55" s="58">
        <v>10.449865860000001</v>
      </c>
      <c r="T55" s="92">
        <v>102.7</v>
      </c>
      <c r="U55" s="92">
        <v>103.4</v>
      </c>
      <c r="V55" s="92">
        <v>101.9</v>
      </c>
      <c r="W55" s="51">
        <v>93.27922500310632</v>
      </c>
      <c r="X55" s="103"/>
    </row>
    <row r="56" spans="1:23" ht="21" customHeight="1">
      <c r="A56" s="104">
        <v>2003</v>
      </c>
      <c r="B56" s="3" t="s">
        <v>21</v>
      </c>
      <c r="C56" s="3" t="s">
        <v>99</v>
      </c>
      <c r="E56" s="18">
        <v>7.79852</v>
      </c>
      <c r="F56" s="19">
        <v>12.59286</v>
      </c>
      <c r="G56" s="20">
        <v>0.0656834</v>
      </c>
      <c r="H56" s="19">
        <v>5.05768</v>
      </c>
      <c r="I56" s="19">
        <v>4.54456</v>
      </c>
      <c r="J56" s="19">
        <v>4.4945</v>
      </c>
      <c r="K56" s="18">
        <v>0.22904</v>
      </c>
      <c r="L56" s="19">
        <v>5.66566</v>
      </c>
      <c r="M56" s="20">
        <v>0.945</v>
      </c>
      <c r="N56" s="38">
        <v>0.0066185</v>
      </c>
      <c r="O56" s="37">
        <v>0.18232</v>
      </c>
      <c r="P56" s="3">
        <v>2.04</v>
      </c>
      <c r="Q56" s="3">
        <v>8.27834</v>
      </c>
      <c r="R56" s="37">
        <v>0.1495</v>
      </c>
      <c r="S56" s="58">
        <f>ROUND(7.79852,3)*ROUND(1.3653763636,5)</f>
        <v>10.648598620000001</v>
      </c>
      <c r="T56" s="92">
        <v>101.7</v>
      </c>
      <c r="U56" s="92">
        <v>102.4</v>
      </c>
      <c r="V56" s="92">
        <v>100.9</v>
      </c>
      <c r="W56" s="51">
        <v>92.10673973546398</v>
      </c>
    </row>
    <row r="57" spans="1:23" ht="13.5" customHeight="1">
      <c r="A57" s="104"/>
      <c r="B57" s="3" t="s">
        <v>22</v>
      </c>
      <c r="C57" s="3" t="s">
        <v>100</v>
      </c>
      <c r="E57" s="18">
        <v>7.7988636363</v>
      </c>
      <c r="F57" s="19">
        <v>12.5565227272</v>
      </c>
      <c r="G57" s="20">
        <v>0.0653484090909</v>
      </c>
      <c r="H57" s="19">
        <v>5.1558181818</v>
      </c>
      <c r="I57" s="19">
        <v>4.6406818181</v>
      </c>
      <c r="J57" s="19">
        <v>4.4677727272</v>
      </c>
      <c r="K57" s="18">
        <v>0.2285454545</v>
      </c>
      <c r="L57" s="19">
        <v>5.7298863636</v>
      </c>
      <c r="M57" s="20">
        <v>0.945</v>
      </c>
      <c r="N57" s="38">
        <f>0.6538545454/100</f>
        <v>0.006538545454</v>
      </c>
      <c r="O57" s="37">
        <v>0.18175</v>
      </c>
      <c r="P57" s="3">
        <v>2.04</v>
      </c>
      <c r="Q57" s="3">
        <v>8.4085454545</v>
      </c>
      <c r="R57" s="37">
        <v>0.1475</v>
      </c>
      <c r="S57" s="58">
        <v>10.68813955</v>
      </c>
      <c r="T57" s="92">
        <v>101.7</v>
      </c>
      <c r="U57" s="92">
        <v>102.5</v>
      </c>
      <c r="V57" s="92">
        <v>100.8</v>
      </c>
      <c r="W57" s="51">
        <v>91.72848235986876</v>
      </c>
    </row>
    <row r="58" spans="1:23" ht="13.5" customHeight="1">
      <c r="A58" s="104"/>
      <c r="B58" s="3" t="s">
        <v>23</v>
      </c>
      <c r="C58" s="3" t="s">
        <v>101</v>
      </c>
      <c r="E58" s="18">
        <v>7.7984230769</v>
      </c>
      <c r="F58" s="19">
        <v>12.3415576923</v>
      </c>
      <c r="G58" s="20">
        <v>0.0657369230769</v>
      </c>
      <c r="H58" s="19">
        <v>5.2847115384</v>
      </c>
      <c r="I58" s="19">
        <v>4.7005961538</v>
      </c>
      <c r="J58" s="19">
        <v>4.448826923</v>
      </c>
      <c r="K58" s="18">
        <v>0.228</v>
      </c>
      <c r="L58" s="19">
        <v>5.7338846153</v>
      </c>
      <c r="M58" s="20">
        <v>0.945</v>
      </c>
      <c r="N58" s="38">
        <v>0.006317615384000001</v>
      </c>
      <c r="O58" s="37">
        <v>0.1823423076</v>
      </c>
      <c r="P58" s="3">
        <v>2.04</v>
      </c>
      <c r="Q58" s="3">
        <v>8.4228076923</v>
      </c>
      <c r="R58" s="37">
        <v>0.1446538461</v>
      </c>
      <c r="S58" s="58">
        <v>10.68388384</v>
      </c>
      <c r="T58" s="92">
        <v>101.8</v>
      </c>
      <c r="U58" s="92">
        <v>102.6</v>
      </c>
      <c r="V58" s="92">
        <v>100.9</v>
      </c>
      <c r="W58" s="51">
        <v>91.75663105512555</v>
      </c>
    </row>
    <row r="59" spans="1:23" ht="13.5" customHeight="1">
      <c r="A59" s="104"/>
      <c r="B59" s="3" t="s">
        <v>24</v>
      </c>
      <c r="C59" s="3" t="s">
        <v>102</v>
      </c>
      <c r="E59" s="18">
        <v>7.7989545454</v>
      </c>
      <c r="F59" s="19">
        <v>12.2786590909</v>
      </c>
      <c r="G59" s="20">
        <v>0.06507545454540001</v>
      </c>
      <c r="H59" s="19">
        <v>5.3453181818</v>
      </c>
      <c r="I59" s="19">
        <v>4.7509090909</v>
      </c>
      <c r="J59" s="19">
        <v>4.3889090909</v>
      </c>
      <c r="K59" s="18">
        <v>0.2238181818</v>
      </c>
      <c r="L59" s="19">
        <v>5.6611590909</v>
      </c>
      <c r="M59" s="20">
        <v>0.945</v>
      </c>
      <c r="N59" s="38">
        <v>0.006352977272</v>
      </c>
      <c r="O59" s="37">
        <v>0.1818022727</v>
      </c>
      <c r="P59" s="3">
        <v>2.04</v>
      </c>
      <c r="Q59" s="3">
        <v>8.4689318181</v>
      </c>
      <c r="R59" s="37">
        <v>0.145</v>
      </c>
      <c r="S59" s="58">
        <v>10.67753291</v>
      </c>
      <c r="T59" s="92">
        <v>101.9</v>
      </c>
      <c r="U59" s="92">
        <v>102.9</v>
      </c>
      <c r="V59" s="92">
        <v>100.9</v>
      </c>
      <c r="W59" s="51">
        <v>91.77149109413601</v>
      </c>
    </row>
    <row r="60" spans="1:24" ht="13.5" customHeight="1">
      <c r="A60" s="104"/>
      <c r="B60" s="3" t="s">
        <v>25</v>
      </c>
      <c r="C60" s="3" t="s">
        <v>103</v>
      </c>
      <c r="E60" s="18">
        <v>7.79804</v>
      </c>
      <c r="F60" s="19">
        <v>12.65952</v>
      </c>
      <c r="G60" s="20">
        <v>0.0664384</v>
      </c>
      <c r="H60" s="19">
        <v>5.64432</v>
      </c>
      <c r="I60" s="19">
        <v>5.05454</v>
      </c>
      <c r="J60" s="19">
        <v>4.49696</v>
      </c>
      <c r="K60" s="18">
        <v>0.2194</v>
      </c>
      <c r="L60" s="19">
        <v>5.95444</v>
      </c>
      <c r="M60" s="20">
        <v>0.945</v>
      </c>
      <c r="N60" s="38">
        <v>0.00649558</v>
      </c>
      <c r="O60" s="37">
        <v>0.18511</v>
      </c>
      <c r="P60" s="3">
        <v>2.04</v>
      </c>
      <c r="Q60" s="3">
        <v>9.02792</v>
      </c>
      <c r="R60" s="37">
        <v>0.14954</v>
      </c>
      <c r="S60" s="58">
        <v>10.963364160000001</v>
      </c>
      <c r="T60" s="92">
        <v>100.7</v>
      </c>
      <c r="U60" s="92">
        <v>101.8</v>
      </c>
      <c r="V60" s="92">
        <v>99.6</v>
      </c>
      <c r="W60" s="51">
        <v>90.12591749548872</v>
      </c>
      <c r="X60" s="103"/>
    </row>
    <row r="61" spans="1:24" ht="13.5" customHeight="1">
      <c r="A61" s="104"/>
      <c r="B61" s="3" t="s">
        <v>26</v>
      </c>
      <c r="C61" s="3" t="s">
        <v>104</v>
      </c>
      <c r="E61" s="18">
        <v>7.7979166666</v>
      </c>
      <c r="F61" s="19">
        <v>12.9607708333</v>
      </c>
      <c r="G61" s="20">
        <v>0.065925625</v>
      </c>
      <c r="H61" s="19">
        <v>5.768</v>
      </c>
      <c r="I61" s="19">
        <v>5.1797708333</v>
      </c>
      <c r="J61" s="19">
        <v>4.4946041666</v>
      </c>
      <c r="K61" s="18">
        <v>0.220625</v>
      </c>
      <c r="L61" s="19">
        <v>5.9091458333</v>
      </c>
      <c r="M61" s="20">
        <v>0.945</v>
      </c>
      <c r="N61" s="38">
        <v>0.006526125000000001</v>
      </c>
      <c r="O61" s="37">
        <v>0.1873375</v>
      </c>
      <c r="P61" s="3">
        <v>2.04</v>
      </c>
      <c r="Q61" s="3">
        <v>9.1009583333</v>
      </c>
      <c r="R61" s="37">
        <v>0.1505</v>
      </c>
      <c r="S61" s="58">
        <v>11.03284434</v>
      </c>
      <c r="T61" s="92">
        <v>100.6</v>
      </c>
      <c r="U61" s="92">
        <v>101.7</v>
      </c>
      <c r="V61" s="92">
        <v>99.3</v>
      </c>
      <c r="W61" s="51">
        <v>89.21954003991091</v>
      </c>
      <c r="X61" s="103"/>
    </row>
    <row r="62" spans="1:24" ht="13.5" customHeight="1">
      <c r="A62" s="104"/>
      <c r="B62" s="3" t="s">
        <v>27</v>
      </c>
      <c r="C62" s="3" t="s">
        <v>105</v>
      </c>
      <c r="E62" s="18">
        <v>7.7984230769</v>
      </c>
      <c r="F62" s="19">
        <v>12.66525</v>
      </c>
      <c r="G62" s="20">
        <v>0.06578173076919999</v>
      </c>
      <c r="H62" s="19">
        <v>5.6545384615</v>
      </c>
      <c r="I62" s="19">
        <v>5.1609230769</v>
      </c>
      <c r="J62" s="19">
        <v>4.4448653846</v>
      </c>
      <c r="K62" s="18">
        <v>0.2266153846</v>
      </c>
      <c r="L62" s="19">
        <v>5.7340384615</v>
      </c>
      <c r="M62" s="20">
        <v>0.945</v>
      </c>
      <c r="N62" s="38">
        <v>0.006606884615</v>
      </c>
      <c r="O62" s="37">
        <v>0.1868557692</v>
      </c>
      <c r="P62" s="3">
        <v>2.04</v>
      </c>
      <c r="Q62" s="3">
        <v>8.8706346153</v>
      </c>
      <c r="R62" s="37">
        <v>0.1505</v>
      </c>
      <c r="S62" s="58">
        <v>10.90417734</v>
      </c>
      <c r="T62" s="92">
        <v>100.8</v>
      </c>
      <c r="U62" s="92">
        <v>101.8</v>
      </c>
      <c r="V62" s="92">
        <v>99.7</v>
      </c>
      <c r="W62" s="51">
        <v>88.36851499015592</v>
      </c>
      <c r="X62" s="103"/>
    </row>
    <row r="63" spans="1:24" ht="13.5" customHeight="1">
      <c r="A63" s="104"/>
      <c r="B63" s="3" t="s">
        <v>28</v>
      </c>
      <c r="C63" s="3" t="s">
        <v>106</v>
      </c>
      <c r="E63" s="18">
        <v>7.7983846153</v>
      </c>
      <c r="F63" s="19">
        <v>12.437076923</v>
      </c>
      <c r="G63" s="20">
        <v>0.06567807692300001</v>
      </c>
      <c r="H63" s="19">
        <v>5.5875961538</v>
      </c>
      <c r="I63" s="19">
        <v>5.0814615384</v>
      </c>
      <c r="J63" s="19">
        <v>4.4486538461</v>
      </c>
      <c r="K63" s="18">
        <v>0.228</v>
      </c>
      <c r="L63" s="19">
        <v>5.6466538461</v>
      </c>
      <c r="M63" s="20">
        <v>0.945</v>
      </c>
      <c r="N63" s="38">
        <v>0.00664625</v>
      </c>
      <c r="O63" s="37">
        <v>0.1872634615</v>
      </c>
      <c r="P63" s="3">
        <v>2.04</v>
      </c>
      <c r="Q63" s="3">
        <v>8.6966923076</v>
      </c>
      <c r="R63" s="37">
        <v>0.1501923076</v>
      </c>
      <c r="S63" s="58">
        <v>10.79999606</v>
      </c>
      <c r="T63" s="92">
        <v>101</v>
      </c>
      <c r="U63" s="92">
        <v>102</v>
      </c>
      <c r="V63" s="92">
        <v>100.1</v>
      </c>
      <c r="W63" s="51">
        <v>88.4220009949081</v>
      </c>
      <c r="X63" s="103"/>
    </row>
    <row r="64" spans="1:24" ht="13.5" customHeight="1">
      <c r="A64" s="104"/>
      <c r="B64" s="3" t="s">
        <v>29</v>
      </c>
      <c r="C64" s="3" t="s">
        <v>107</v>
      </c>
      <c r="E64" s="18">
        <v>7.78526</v>
      </c>
      <c r="F64" s="19">
        <v>12.55586</v>
      </c>
      <c r="G64" s="20">
        <v>0.06774039999999999</v>
      </c>
      <c r="H64" s="19">
        <v>5.70644</v>
      </c>
      <c r="I64" s="19">
        <v>5.15072</v>
      </c>
      <c r="J64" s="19">
        <v>4.46098</v>
      </c>
      <c r="K64" s="18">
        <v>0.228392</v>
      </c>
      <c r="L64" s="19">
        <v>5.6556</v>
      </c>
      <c r="M64" s="20">
        <v>0.945</v>
      </c>
      <c r="N64" s="38">
        <v>0.00667524</v>
      </c>
      <c r="O64" s="37">
        <v>0.192376</v>
      </c>
      <c r="P64" s="3">
        <v>2.04</v>
      </c>
      <c r="Q64" s="3">
        <v>8.74826</v>
      </c>
      <c r="R64" s="37">
        <v>0.14442</v>
      </c>
      <c r="S64" s="58">
        <v>10.87089615</v>
      </c>
      <c r="T64" s="92">
        <v>100.6</v>
      </c>
      <c r="U64" s="92">
        <v>101.4</v>
      </c>
      <c r="V64" s="92">
        <v>99.8</v>
      </c>
      <c r="W64" s="51">
        <v>87.89879745079755</v>
      </c>
      <c r="X64" s="103"/>
    </row>
    <row r="65" spans="1:24" ht="13.5" customHeight="1">
      <c r="A65" s="104"/>
      <c r="B65" s="3" t="s">
        <v>30</v>
      </c>
      <c r="C65" s="3" t="s">
        <v>108</v>
      </c>
      <c r="E65" s="18">
        <v>7.74294</v>
      </c>
      <c r="F65" s="19">
        <v>12.98996</v>
      </c>
      <c r="G65" s="20">
        <v>0.0708042</v>
      </c>
      <c r="H65" s="19">
        <v>5.856</v>
      </c>
      <c r="I65" s="19">
        <v>5.37202</v>
      </c>
      <c r="J65" s="19">
        <v>4.46564</v>
      </c>
      <c r="K65" s="18">
        <v>0.22842</v>
      </c>
      <c r="L65" s="19">
        <v>5.85678</v>
      </c>
      <c r="M65" s="20">
        <v>0.945</v>
      </c>
      <c r="N65" s="38">
        <v>0.0066272200000000005</v>
      </c>
      <c r="O65" s="37">
        <v>0.195198</v>
      </c>
      <c r="P65" s="3">
        <v>2.04</v>
      </c>
      <c r="Q65" s="3">
        <v>9.06782</v>
      </c>
      <c r="R65" s="37">
        <v>0.14114</v>
      </c>
      <c r="S65" s="58">
        <v>11.087898570000002</v>
      </c>
      <c r="T65" s="92">
        <v>99.8</v>
      </c>
      <c r="U65" s="92">
        <v>100.5</v>
      </c>
      <c r="V65" s="92">
        <v>99</v>
      </c>
      <c r="W65" s="51">
        <v>87.46856213174021</v>
      </c>
      <c r="X65" s="103"/>
    </row>
    <row r="66" spans="1:24" ht="13.5" customHeight="1">
      <c r="A66" s="104"/>
      <c r="B66" s="3" t="s">
        <v>31</v>
      </c>
      <c r="C66" s="3" t="s">
        <v>109</v>
      </c>
      <c r="E66" s="18">
        <v>7.7634</v>
      </c>
      <c r="F66" s="19">
        <v>13.12764</v>
      </c>
      <c r="G66" s="20">
        <v>0.07112520000000001</v>
      </c>
      <c r="H66" s="19">
        <v>5.9127</v>
      </c>
      <c r="I66" s="19">
        <v>5.56214</v>
      </c>
      <c r="J66" s="19">
        <v>4.4918</v>
      </c>
      <c r="K66" s="18">
        <v>0.2275</v>
      </c>
      <c r="L66" s="19">
        <v>5.8344</v>
      </c>
      <c r="M66" s="20">
        <v>0.945</v>
      </c>
      <c r="N66" s="38">
        <v>0.0065448</v>
      </c>
      <c r="O66" s="37">
        <v>0.194452</v>
      </c>
      <c r="P66" s="3">
        <v>2.04</v>
      </c>
      <c r="Q66" s="3">
        <v>9.09536</v>
      </c>
      <c r="R66" s="37">
        <v>0.1405</v>
      </c>
      <c r="S66" s="58">
        <v>11.13167622</v>
      </c>
      <c r="T66" s="92">
        <v>99.6</v>
      </c>
      <c r="U66" s="92">
        <v>100.5</v>
      </c>
      <c r="V66" s="92">
        <v>98.7</v>
      </c>
      <c r="W66" s="84">
        <v>86.94157752851672</v>
      </c>
      <c r="X66" s="103"/>
    </row>
    <row r="67" spans="1:24" s="86" customFormat="1" ht="13.5" customHeight="1">
      <c r="A67" s="114"/>
      <c r="B67" s="85" t="s">
        <v>20</v>
      </c>
      <c r="C67" s="85" t="s">
        <v>110</v>
      </c>
      <c r="E67" s="87">
        <v>7.763</v>
      </c>
      <c r="F67" s="88">
        <v>13.578</v>
      </c>
      <c r="G67" s="89">
        <v>0.0720188</v>
      </c>
      <c r="H67" s="88">
        <v>5.91056</v>
      </c>
      <c r="I67" s="88">
        <v>5.73508</v>
      </c>
      <c r="J67" s="88">
        <v>4.53908</v>
      </c>
      <c r="K67" s="87">
        <v>0.229356</v>
      </c>
      <c r="L67" s="88">
        <v>6.12992</v>
      </c>
      <c r="M67" s="89">
        <v>0.94058</v>
      </c>
      <c r="N67" s="90">
        <v>0.00651204</v>
      </c>
      <c r="O67" s="91">
        <v>0.195054</v>
      </c>
      <c r="P67" s="85">
        <v>2.04</v>
      </c>
      <c r="Q67" s="85">
        <v>9.52944</v>
      </c>
      <c r="R67" s="91">
        <v>0.14178</v>
      </c>
      <c r="S67" s="58">
        <v>11.39196961</v>
      </c>
      <c r="T67" s="92">
        <v>99</v>
      </c>
      <c r="U67" s="92">
        <v>100</v>
      </c>
      <c r="V67" s="92">
        <v>98</v>
      </c>
      <c r="W67" s="93">
        <v>86.35387263822656</v>
      </c>
      <c r="X67" s="103"/>
    </row>
    <row r="68" spans="1:24" ht="21" customHeight="1">
      <c r="A68" s="104">
        <v>2004</v>
      </c>
      <c r="B68" s="3" t="s">
        <v>21</v>
      </c>
      <c r="C68" s="3" t="s">
        <v>99</v>
      </c>
      <c r="E68" s="87">
        <v>7.7653043478</v>
      </c>
      <c r="F68" s="88">
        <v>14.1212608695</v>
      </c>
      <c r="G68" s="89">
        <v>0.07297108695650001</v>
      </c>
      <c r="H68" s="88">
        <v>5.9954130434</v>
      </c>
      <c r="I68" s="88">
        <v>5.9690869565</v>
      </c>
      <c r="J68" s="88">
        <v>4.5725652173</v>
      </c>
      <c r="K68" s="87">
        <v>0.2286652173</v>
      </c>
      <c r="L68" s="88">
        <v>6.2512826086</v>
      </c>
      <c r="M68" s="89">
        <v>0.9376304347</v>
      </c>
      <c r="N68" s="90">
        <v>0.006551217391</v>
      </c>
      <c r="O68" s="91">
        <v>0.1977152173</v>
      </c>
      <c r="P68" s="85">
        <v>2.04</v>
      </c>
      <c r="Q68" s="85">
        <v>9.7836956521</v>
      </c>
      <c r="R68" s="91">
        <v>0.1418913043</v>
      </c>
      <c r="S68" s="58">
        <v>11.578313849999999</v>
      </c>
      <c r="T68" s="92">
        <v>98.5</v>
      </c>
      <c r="U68" s="92">
        <v>99.5</v>
      </c>
      <c r="V68" s="92">
        <v>97.5</v>
      </c>
      <c r="W68" s="93">
        <v>85.77037919236554</v>
      </c>
      <c r="X68" s="103"/>
    </row>
    <row r="69" spans="1:24" ht="13.5" customHeight="1">
      <c r="A69" s="104"/>
      <c r="B69" s="3" t="s">
        <v>22</v>
      </c>
      <c r="C69" s="3" t="s">
        <v>100</v>
      </c>
      <c r="E69" s="87">
        <v>7.77375</v>
      </c>
      <c r="F69" s="88">
        <v>14.5141666666</v>
      </c>
      <c r="G69" s="89">
        <v>0.0729452083333</v>
      </c>
      <c r="H69" s="88">
        <v>5.8530625</v>
      </c>
      <c r="I69" s="88">
        <v>6.0454375</v>
      </c>
      <c r="J69" s="88">
        <v>4.6100833333</v>
      </c>
      <c r="K69" s="87">
        <v>0.229</v>
      </c>
      <c r="L69" s="88">
        <v>6.2462291666</v>
      </c>
      <c r="M69" s="89">
        <v>0.9400020833</v>
      </c>
      <c r="N69" s="90">
        <v>0.006642229166</v>
      </c>
      <c r="O69" s="91">
        <v>0.1984041666</v>
      </c>
      <c r="P69" s="85">
        <v>2.04</v>
      </c>
      <c r="Q69" s="85">
        <v>9.8283125</v>
      </c>
      <c r="R69" s="91">
        <v>0.1395</v>
      </c>
      <c r="S69" s="58">
        <v>11.63363552</v>
      </c>
      <c r="T69" s="92">
        <v>98.2</v>
      </c>
      <c r="U69" s="92">
        <v>99.2</v>
      </c>
      <c r="V69" s="92">
        <v>97.1</v>
      </c>
      <c r="W69" s="93">
        <v>85.61936802092242</v>
      </c>
      <c r="X69" s="103"/>
    </row>
    <row r="70" spans="1:24" ht="13.5" customHeight="1">
      <c r="A70" s="104"/>
      <c r="B70" s="3" t="s">
        <v>23</v>
      </c>
      <c r="C70" s="3" t="s">
        <v>101</v>
      </c>
      <c r="E70" s="87">
        <v>7.7915555555</v>
      </c>
      <c r="F70" s="88">
        <v>14.2414629629</v>
      </c>
      <c r="G70" s="89">
        <v>0.0717655555555</v>
      </c>
      <c r="H70" s="88">
        <v>5.8613518518</v>
      </c>
      <c r="I70" s="88">
        <v>5.8419259259</v>
      </c>
      <c r="J70" s="88">
        <v>4.5839259259</v>
      </c>
      <c r="K70" s="87">
        <v>0.2326666666</v>
      </c>
      <c r="L70" s="88">
        <v>6.1010925925</v>
      </c>
      <c r="M70" s="89">
        <v>0.9420296296</v>
      </c>
      <c r="N70" s="90">
        <v>0.006672940739999999</v>
      </c>
      <c r="O70" s="91">
        <v>0.1974129629</v>
      </c>
      <c r="P70" s="85">
        <v>2.04</v>
      </c>
      <c r="Q70" s="85">
        <v>9.5608888888</v>
      </c>
      <c r="R70" s="91">
        <v>0.1395</v>
      </c>
      <c r="S70" s="58">
        <v>11.477771839999999</v>
      </c>
      <c r="T70" s="92">
        <v>98.5</v>
      </c>
      <c r="U70" s="92">
        <v>99.5</v>
      </c>
      <c r="V70" s="92">
        <v>97.5</v>
      </c>
      <c r="W70" s="93">
        <v>85.21369629199467</v>
      </c>
      <c r="X70" s="103"/>
    </row>
    <row r="71" spans="1:24" ht="13.5" customHeight="1">
      <c r="A71" s="104"/>
      <c r="B71" s="3" t="s">
        <v>24</v>
      </c>
      <c r="C71" s="3" t="s">
        <v>102</v>
      </c>
      <c r="E71" s="87">
        <v>7.7961363636</v>
      </c>
      <c r="F71" s="88">
        <v>14.0442727272</v>
      </c>
      <c r="G71" s="89">
        <v>0.0724754545454</v>
      </c>
      <c r="H71" s="88">
        <v>5.81275</v>
      </c>
      <c r="I71" s="88">
        <v>5.7919318181</v>
      </c>
      <c r="J71" s="88">
        <v>4.6278636363</v>
      </c>
      <c r="K71" s="87">
        <v>0.2369090909</v>
      </c>
      <c r="L71" s="88">
        <v>6.0109090909</v>
      </c>
      <c r="M71" s="89">
        <v>0.942565909</v>
      </c>
      <c r="N71" s="90">
        <v>0.0067636590900000005</v>
      </c>
      <c r="O71" s="91">
        <v>0.1975363636</v>
      </c>
      <c r="P71" s="85">
        <v>2.04</v>
      </c>
      <c r="Q71" s="85">
        <v>9.3433636363</v>
      </c>
      <c r="R71" s="91">
        <v>0.1395</v>
      </c>
      <c r="S71" s="58">
        <v>11.389410280000002</v>
      </c>
      <c r="T71" s="92">
        <v>98.5</v>
      </c>
      <c r="U71" s="92">
        <v>99.3</v>
      </c>
      <c r="V71" s="92">
        <v>97.7</v>
      </c>
      <c r="W71" s="93">
        <v>85.1680788236581</v>
      </c>
      <c r="X71" s="103"/>
    </row>
    <row r="72" spans="1:24" ht="13.5" customHeight="1">
      <c r="A72" s="104"/>
      <c r="B72" s="3" t="s">
        <v>25</v>
      </c>
      <c r="C72" s="3" t="s">
        <v>103</v>
      </c>
      <c r="E72" s="87">
        <v>7.7958541666</v>
      </c>
      <c r="F72" s="88">
        <v>13.9254166666</v>
      </c>
      <c r="G72" s="89">
        <v>0.0696302083333</v>
      </c>
      <c r="H72" s="88">
        <v>5.6579166666</v>
      </c>
      <c r="I72" s="88">
        <v>5.4967083333</v>
      </c>
      <c r="J72" s="88">
        <v>4.5617083333</v>
      </c>
      <c r="K72" s="87">
        <v>0.23425</v>
      </c>
      <c r="L72" s="88">
        <v>6.0766666666</v>
      </c>
      <c r="M72" s="89">
        <v>0.94253125</v>
      </c>
      <c r="N72" s="90">
        <v>0.006628604165999999</v>
      </c>
      <c r="O72" s="91">
        <v>0.1923291666</v>
      </c>
      <c r="P72" s="85">
        <v>2.04</v>
      </c>
      <c r="Q72" s="85">
        <v>9.359</v>
      </c>
      <c r="R72" s="91">
        <v>0.1395</v>
      </c>
      <c r="S72" s="58">
        <v>11.313633160000002</v>
      </c>
      <c r="T72" s="92">
        <v>99.2</v>
      </c>
      <c r="U72" s="92">
        <v>100.2</v>
      </c>
      <c r="V72" s="92">
        <v>98.2</v>
      </c>
      <c r="W72" s="93">
        <v>85.40427166287017</v>
      </c>
      <c r="X72" s="103"/>
    </row>
    <row r="73" spans="1:24" ht="13.5" customHeight="1">
      <c r="A73" s="104"/>
      <c r="B73" s="3" t="s">
        <v>26</v>
      </c>
      <c r="C73" s="3" t="s">
        <v>104</v>
      </c>
      <c r="E73" s="87">
        <v>7.79628</v>
      </c>
      <c r="F73" s="88">
        <v>14.25286</v>
      </c>
      <c r="G73" s="89">
        <v>0.07122400000000001</v>
      </c>
      <c r="H73" s="88">
        <v>5.73732</v>
      </c>
      <c r="I73" s="88">
        <v>5.4137</v>
      </c>
      <c r="J73" s="88">
        <v>4.55448</v>
      </c>
      <c r="K73" s="87">
        <v>0.233</v>
      </c>
      <c r="L73" s="88">
        <v>6.233</v>
      </c>
      <c r="M73" s="89">
        <v>0.942584</v>
      </c>
      <c r="N73" s="90">
        <v>0.00672844</v>
      </c>
      <c r="O73" s="91">
        <v>0.191134</v>
      </c>
      <c r="P73" s="85">
        <v>2.04</v>
      </c>
      <c r="Q73" s="85">
        <v>9.464</v>
      </c>
      <c r="R73" s="91">
        <v>0.1395</v>
      </c>
      <c r="S73" s="58">
        <v>11.4262074</v>
      </c>
      <c r="T73" s="92">
        <v>98.8</v>
      </c>
      <c r="U73" s="92">
        <v>99.7</v>
      </c>
      <c r="V73" s="92">
        <v>97.8</v>
      </c>
      <c r="W73" s="93">
        <v>84.74774791353907</v>
      </c>
      <c r="X73" s="103"/>
    </row>
    <row r="74" spans="1:24" ht="13.5" customHeight="1">
      <c r="A74" s="104"/>
      <c r="B74" s="3" t="s">
        <v>27</v>
      </c>
      <c r="C74" s="3" t="s">
        <v>105</v>
      </c>
      <c r="E74" s="87">
        <v>7.7996538461</v>
      </c>
      <c r="F74" s="88">
        <v>14.37675</v>
      </c>
      <c r="G74" s="89">
        <v>0.0713357692307</v>
      </c>
      <c r="H74" s="88">
        <v>5.9004807692</v>
      </c>
      <c r="I74" s="88">
        <v>5.5879038461</v>
      </c>
      <c r="J74" s="88">
        <v>4.558326923</v>
      </c>
      <c r="K74" s="87">
        <v>0.2327692307</v>
      </c>
      <c r="L74" s="88">
        <v>6.269</v>
      </c>
      <c r="M74" s="89">
        <v>0.9430115384</v>
      </c>
      <c r="N74" s="90">
        <v>0.006731442307</v>
      </c>
      <c r="O74" s="91">
        <v>0.1905692307</v>
      </c>
      <c r="P74" s="85">
        <v>2.04</v>
      </c>
      <c r="Q74" s="85">
        <v>9.5732884615</v>
      </c>
      <c r="R74" s="91">
        <v>0.1395</v>
      </c>
      <c r="S74" s="58">
        <v>11.487449999999999</v>
      </c>
      <c r="T74" s="92">
        <v>98.5</v>
      </c>
      <c r="U74" s="92">
        <v>99.5</v>
      </c>
      <c r="V74" s="92">
        <v>97.5</v>
      </c>
      <c r="W74" s="93">
        <v>84.30302772773136</v>
      </c>
      <c r="X74" s="103"/>
    </row>
    <row r="75" spans="1:24" ht="13.5" customHeight="1">
      <c r="A75" s="104"/>
      <c r="B75" s="3" t="s">
        <v>28</v>
      </c>
      <c r="C75" s="3" t="s">
        <v>106</v>
      </c>
      <c r="E75" s="87">
        <v>7.7994038461</v>
      </c>
      <c r="F75" s="88">
        <v>14.2009230769</v>
      </c>
      <c r="G75" s="89">
        <v>0.07068384615380001</v>
      </c>
      <c r="H75" s="88">
        <v>5.94275</v>
      </c>
      <c r="I75" s="88">
        <v>5.5444230769</v>
      </c>
      <c r="J75" s="88">
        <v>4.5499423076</v>
      </c>
      <c r="K75" s="87">
        <v>0.2312692307</v>
      </c>
      <c r="L75" s="88">
        <v>6.1838846153</v>
      </c>
      <c r="M75" s="89">
        <v>0.9429307692</v>
      </c>
      <c r="N75" s="90">
        <v>0.006735942307</v>
      </c>
      <c r="O75" s="91">
        <v>0.187926923</v>
      </c>
      <c r="P75" s="85">
        <v>2.0448288461</v>
      </c>
      <c r="Q75" s="85">
        <v>9.51125</v>
      </c>
      <c r="R75" s="91">
        <v>0.1395</v>
      </c>
      <c r="S75" s="58">
        <v>11.4253</v>
      </c>
      <c r="T75" s="92">
        <v>98.8</v>
      </c>
      <c r="U75" s="92">
        <v>99.8</v>
      </c>
      <c r="V75" s="92">
        <v>97.7</v>
      </c>
      <c r="W75" s="93">
        <v>84.24889891123087</v>
      </c>
      <c r="X75" s="103"/>
    </row>
    <row r="76" spans="1:24" ht="13.5" customHeight="1">
      <c r="A76" s="104"/>
      <c r="B76" s="3" t="s">
        <v>29</v>
      </c>
      <c r="C76" s="3" t="s">
        <v>107</v>
      </c>
      <c r="E76" s="87">
        <v>7.79916</v>
      </c>
      <c r="F76" s="88">
        <v>13.97532</v>
      </c>
      <c r="G76" s="89">
        <v>0.070904</v>
      </c>
      <c r="H76" s="88">
        <v>6.03766</v>
      </c>
      <c r="I76" s="88">
        <v>5.46586</v>
      </c>
      <c r="J76" s="88">
        <v>4.59956</v>
      </c>
      <c r="K76" s="87">
        <v>0.2322</v>
      </c>
      <c r="L76" s="88">
        <v>6.17176</v>
      </c>
      <c r="M76" s="89">
        <v>0.942922</v>
      </c>
      <c r="N76" s="90">
        <v>0.00679864</v>
      </c>
      <c r="O76" s="91">
        <v>0.18825</v>
      </c>
      <c r="P76" s="85">
        <v>2.052456</v>
      </c>
      <c r="Q76" s="85">
        <v>9.5196</v>
      </c>
      <c r="R76" s="91">
        <v>0.1395</v>
      </c>
      <c r="S76" s="58">
        <v>11.4216355</v>
      </c>
      <c r="T76" s="92">
        <v>98.7</v>
      </c>
      <c r="U76" s="92">
        <v>99.7</v>
      </c>
      <c r="V76" s="92">
        <v>97.7</v>
      </c>
      <c r="W76" s="93">
        <v>84.10540723153053</v>
      </c>
      <c r="X76" s="103"/>
    </row>
    <row r="77" spans="1:24" ht="13.5" customHeight="1">
      <c r="A77" s="104"/>
      <c r="B77" s="3" t="s">
        <v>30</v>
      </c>
      <c r="C77" s="3" t="s">
        <v>108</v>
      </c>
      <c r="E77" s="18">
        <v>7.7878333333</v>
      </c>
      <c r="F77" s="19">
        <v>14.0727083333</v>
      </c>
      <c r="G77" s="20">
        <v>0.07154</v>
      </c>
      <c r="H77" s="19">
        <v>6.2399583333</v>
      </c>
      <c r="I77" s="19">
        <v>5.7080625</v>
      </c>
      <c r="J77" s="19">
        <v>4.6451666666</v>
      </c>
      <c r="K77" s="18">
        <v>0.2313125</v>
      </c>
      <c r="L77" s="19">
        <v>6.310875</v>
      </c>
      <c r="M77" s="20">
        <v>0.9415583333</v>
      </c>
      <c r="N77" s="38">
        <v>0.006825</v>
      </c>
      <c r="O77" s="37">
        <v>0.1887333333</v>
      </c>
      <c r="P77" s="3">
        <v>2.0496583333</v>
      </c>
      <c r="Q77" s="3">
        <v>9.7318541666</v>
      </c>
      <c r="R77" s="37">
        <v>0.1395</v>
      </c>
      <c r="S77" s="58">
        <v>11.52296904</v>
      </c>
      <c r="T77" s="92">
        <v>98.4</v>
      </c>
      <c r="U77" s="92">
        <v>99.3</v>
      </c>
      <c r="V77" s="92">
        <v>97.3</v>
      </c>
      <c r="W77" s="93">
        <v>83.98509843315568</v>
      </c>
      <c r="X77" s="103"/>
    </row>
    <row r="78" spans="1:24" ht="13.5" customHeight="1">
      <c r="A78" s="104"/>
      <c r="B78" s="3" t="s">
        <v>31</v>
      </c>
      <c r="C78" s="3" t="s">
        <v>109</v>
      </c>
      <c r="E78" s="18">
        <v>7.7754230769</v>
      </c>
      <c r="F78" s="19">
        <v>14.4552884615</v>
      </c>
      <c r="G78" s="20">
        <v>0.0742434615384</v>
      </c>
      <c r="H78" s="19">
        <v>6.5003461538</v>
      </c>
      <c r="I78" s="19">
        <v>5.98775</v>
      </c>
      <c r="J78" s="19">
        <v>4.7116923076</v>
      </c>
      <c r="K78" s="18">
        <v>0.2353846153</v>
      </c>
      <c r="L78" s="19">
        <v>6.6407884615</v>
      </c>
      <c r="M78" s="20">
        <v>0.9400653846</v>
      </c>
      <c r="N78" s="38">
        <v>0.007154057692</v>
      </c>
      <c r="O78" s="37">
        <v>0.1929307692</v>
      </c>
      <c r="P78" s="3">
        <v>2.0463865384</v>
      </c>
      <c r="Q78" s="3">
        <v>10.1026538461</v>
      </c>
      <c r="R78" s="37">
        <v>0.1395</v>
      </c>
      <c r="S78" s="39">
        <v>11.7699505</v>
      </c>
      <c r="T78" s="92">
        <v>97.2</v>
      </c>
      <c r="U78" s="92">
        <v>98.1</v>
      </c>
      <c r="V78" s="92">
        <v>96.3</v>
      </c>
      <c r="W78" s="93">
        <v>83.03995242188225</v>
      </c>
      <c r="X78" s="103"/>
    </row>
    <row r="79" spans="1:24" s="86" customFormat="1" ht="13.5" customHeight="1">
      <c r="A79" s="114"/>
      <c r="B79" s="85" t="s">
        <v>20</v>
      </c>
      <c r="C79" s="85" t="s">
        <v>110</v>
      </c>
      <c r="E79" s="87">
        <v>7.77646</v>
      </c>
      <c r="F79" s="88">
        <v>15.00798</v>
      </c>
      <c r="G79" s="89">
        <v>0.07493340000000001</v>
      </c>
      <c r="H79" s="88">
        <v>6.39556</v>
      </c>
      <c r="I79" s="88">
        <v>5.97058</v>
      </c>
      <c r="J79" s="88">
        <v>4.73844</v>
      </c>
      <c r="K79" s="87">
        <v>0.2411</v>
      </c>
      <c r="L79" s="88">
        <v>6.78416</v>
      </c>
      <c r="M79" s="89">
        <v>0.940226</v>
      </c>
      <c r="N79" s="90">
        <v>0.007394899999999999</v>
      </c>
      <c r="O79" s="91">
        <v>0.197974</v>
      </c>
      <c r="P79" s="85">
        <v>2.04647</v>
      </c>
      <c r="Q79" s="85">
        <v>10.41362</v>
      </c>
      <c r="R79" s="91">
        <v>0.14046</v>
      </c>
      <c r="S79" s="58">
        <v>11.977917119999999</v>
      </c>
      <c r="T79" s="92">
        <v>96.4</v>
      </c>
      <c r="U79" s="92">
        <v>97.2</v>
      </c>
      <c r="V79" s="92">
        <v>95.6</v>
      </c>
      <c r="W79" s="93">
        <v>82.49206547613399</v>
      </c>
      <c r="X79" s="103"/>
    </row>
    <row r="80" spans="1:24" ht="21" customHeight="1">
      <c r="A80" s="104">
        <v>2005</v>
      </c>
      <c r="B80" s="3" t="s">
        <v>21</v>
      </c>
      <c r="C80" s="3" t="s">
        <v>99</v>
      </c>
      <c r="E80" s="87">
        <v>7.79474</v>
      </c>
      <c r="F80" s="88">
        <v>14.6464</v>
      </c>
      <c r="G80" s="89">
        <v>0.0754828</v>
      </c>
      <c r="H80" s="88">
        <v>6.36636</v>
      </c>
      <c r="I80" s="88">
        <v>5.9633</v>
      </c>
      <c r="J80" s="88">
        <v>4.75922</v>
      </c>
      <c r="K80" s="87">
        <v>0.24216</v>
      </c>
      <c r="L80" s="88">
        <v>6.61232</v>
      </c>
      <c r="M80" s="89">
        <v>0.94233</v>
      </c>
      <c r="N80" s="90">
        <v>0.00750698</v>
      </c>
      <c r="O80" s="91">
        <v>0.200978</v>
      </c>
      <c r="P80" s="85">
        <v>2.051278</v>
      </c>
      <c r="Q80" s="85">
        <v>10.2257</v>
      </c>
      <c r="R80" s="91">
        <v>0.1425</v>
      </c>
      <c r="S80" s="58">
        <v>11.88121695</v>
      </c>
      <c r="T80" s="92">
        <v>96.4</v>
      </c>
      <c r="U80" s="92">
        <v>97.1</v>
      </c>
      <c r="V80" s="92">
        <v>95.7</v>
      </c>
      <c r="W80" s="93">
        <v>82.40457029646284</v>
      </c>
      <c r="X80" s="103"/>
    </row>
    <row r="81" spans="1:24" ht="13.5" customHeight="1">
      <c r="A81" s="104"/>
      <c r="B81" s="3" t="s">
        <v>22</v>
      </c>
      <c r="C81" s="3" t="s">
        <v>100</v>
      </c>
      <c r="E81" s="87">
        <v>7.7991666666</v>
      </c>
      <c r="F81" s="88">
        <v>14.7443333333</v>
      </c>
      <c r="G81" s="89">
        <v>0.0744152380952</v>
      </c>
      <c r="H81" s="88">
        <v>6.3023333333</v>
      </c>
      <c r="I81" s="88">
        <v>6.0964047619</v>
      </c>
      <c r="J81" s="88">
        <v>4.7634523809</v>
      </c>
      <c r="K81" s="87">
        <v>0.2461428571</v>
      </c>
      <c r="L81" s="88">
        <v>6.567547619</v>
      </c>
      <c r="M81" s="89">
        <v>0.9427904761</v>
      </c>
      <c r="N81" s="90">
        <v>0.007604023809</v>
      </c>
      <c r="O81" s="91">
        <v>0.2025642857</v>
      </c>
      <c r="P81" s="85">
        <v>2.0525404761</v>
      </c>
      <c r="Q81" s="85">
        <v>10.1718333333</v>
      </c>
      <c r="R81" s="91">
        <v>0.1429761904</v>
      </c>
      <c r="S81" s="58">
        <v>11.83529446</v>
      </c>
      <c r="T81" s="92">
        <v>96.3</v>
      </c>
      <c r="U81" s="92">
        <v>97</v>
      </c>
      <c r="V81" s="92">
        <v>95.6</v>
      </c>
      <c r="W81" s="93">
        <v>82.03138994519729</v>
      </c>
      <c r="X81" s="103"/>
    </row>
    <row r="82" spans="1:24" ht="13.5" customHeight="1">
      <c r="A82" s="104"/>
      <c r="B82" s="3" t="s">
        <v>23</v>
      </c>
      <c r="C82" s="3" t="s">
        <v>101</v>
      </c>
      <c r="E82" s="87">
        <v>7.799125</v>
      </c>
      <c r="F82" s="88">
        <v>14.8965</v>
      </c>
      <c r="G82" s="89">
        <v>0.0742614583333</v>
      </c>
      <c r="H82" s="88">
        <v>6.4131875</v>
      </c>
      <c r="I82" s="88">
        <v>6.1350208333</v>
      </c>
      <c r="J82" s="88">
        <v>4.787875</v>
      </c>
      <c r="K82" s="87">
        <v>0.2490625</v>
      </c>
      <c r="L82" s="88">
        <v>6.6628333333</v>
      </c>
      <c r="M82" s="89">
        <v>0.9427625</v>
      </c>
      <c r="N82" s="90">
        <v>0.007753125</v>
      </c>
      <c r="O82" s="91">
        <v>0.2025125</v>
      </c>
      <c r="P82" s="85">
        <v>2.0524833333</v>
      </c>
      <c r="Q82" s="85">
        <v>10.3175416666</v>
      </c>
      <c r="R82" s="91">
        <v>0.1450833333</v>
      </c>
      <c r="S82" s="58">
        <v>11.895970680000001</v>
      </c>
      <c r="T82" s="92">
        <v>96</v>
      </c>
      <c r="U82" s="92">
        <v>96.7</v>
      </c>
      <c r="V82" s="92">
        <v>95.3</v>
      </c>
      <c r="W82" s="93">
        <v>81.70481468897229</v>
      </c>
      <c r="X82" s="103"/>
    </row>
    <row r="83" spans="1:24" ht="13.5" customHeight="1">
      <c r="A83" s="104"/>
      <c r="B83" s="3" t="s">
        <v>24</v>
      </c>
      <c r="C83" s="3" t="s">
        <v>102</v>
      </c>
      <c r="E83" s="87">
        <v>7.79798</v>
      </c>
      <c r="F83" s="88">
        <v>14.78564</v>
      </c>
      <c r="G83" s="89">
        <v>0.0727958</v>
      </c>
      <c r="H83" s="88">
        <v>6.31512</v>
      </c>
      <c r="I83" s="88">
        <v>6.03326</v>
      </c>
      <c r="J83" s="88">
        <v>4.72156</v>
      </c>
      <c r="K83" s="87">
        <v>0.24656</v>
      </c>
      <c r="L83" s="88">
        <v>6.52588</v>
      </c>
      <c r="M83" s="89">
        <v>0.942866</v>
      </c>
      <c r="N83" s="90">
        <v>0.007729639999999999</v>
      </c>
      <c r="O83" s="91">
        <v>0.197506</v>
      </c>
      <c r="P83" s="85">
        <v>2.052186</v>
      </c>
      <c r="Q83" s="85">
        <v>10.09512</v>
      </c>
      <c r="R83" s="91">
        <v>0.14606</v>
      </c>
      <c r="S83" s="58">
        <v>11.77841112</v>
      </c>
      <c r="T83" s="92">
        <v>96.6</v>
      </c>
      <c r="U83" s="92">
        <v>97.3</v>
      </c>
      <c r="V83" s="92">
        <v>95.9</v>
      </c>
      <c r="W83" s="93">
        <v>82.22307308686358</v>
      </c>
      <c r="X83" s="103"/>
    </row>
    <row r="84" spans="1:24" ht="13.5" customHeight="1">
      <c r="A84" s="104"/>
      <c r="B84" s="3" t="s">
        <v>25</v>
      </c>
      <c r="C84" s="3" t="s">
        <v>103</v>
      </c>
      <c r="E84" s="87">
        <v>7.7901041666</v>
      </c>
      <c r="F84" s="88">
        <v>14.4431875</v>
      </c>
      <c r="G84" s="89">
        <v>0.07302249999999999</v>
      </c>
      <c r="H84" s="88">
        <v>6.20525</v>
      </c>
      <c r="I84" s="88">
        <v>5.9694583333</v>
      </c>
      <c r="J84" s="88">
        <v>4.71475</v>
      </c>
      <c r="K84" s="87">
        <v>0.2482916666</v>
      </c>
      <c r="L84" s="88">
        <v>6.3969375</v>
      </c>
      <c r="M84" s="89">
        <v>0.94230625</v>
      </c>
      <c r="N84" s="90">
        <v>0.007775770833</v>
      </c>
      <c r="O84" s="91">
        <v>0.1958958333</v>
      </c>
      <c r="P84" s="85">
        <v>2.0501166666</v>
      </c>
      <c r="Q84" s="85">
        <v>9.8861666666</v>
      </c>
      <c r="R84" s="91">
        <v>0.1475</v>
      </c>
      <c r="S84" s="58">
        <v>11.6642786</v>
      </c>
      <c r="T84" s="92">
        <v>96.9</v>
      </c>
      <c r="U84" s="92">
        <v>97.5</v>
      </c>
      <c r="V84" s="92">
        <v>96.2</v>
      </c>
      <c r="W84" s="93">
        <v>82.4367927245216</v>
      </c>
      <c r="X84" s="103"/>
    </row>
    <row r="85" spans="1:24" ht="13.5" customHeight="1">
      <c r="A85" s="104"/>
      <c r="B85" s="3" t="s">
        <v>26</v>
      </c>
      <c r="C85" s="3" t="s">
        <v>104</v>
      </c>
      <c r="E85" s="87">
        <v>7.7759</v>
      </c>
      <c r="F85" s="88">
        <v>14.1578</v>
      </c>
      <c r="G85" s="89">
        <v>0.0716422</v>
      </c>
      <c r="H85" s="88">
        <v>6.26208</v>
      </c>
      <c r="I85" s="88">
        <v>5.96114</v>
      </c>
      <c r="J85" s="88">
        <v>4.6521</v>
      </c>
      <c r="K85" s="87">
        <v>0.247</v>
      </c>
      <c r="L85" s="88">
        <v>6.15376</v>
      </c>
      <c r="M85" s="89">
        <v>0.940994</v>
      </c>
      <c r="N85" s="90">
        <v>0.00768598</v>
      </c>
      <c r="O85" s="91">
        <v>0.190298</v>
      </c>
      <c r="P85" s="85">
        <v>2.046428</v>
      </c>
      <c r="Q85" s="85">
        <v>9.46796</v>
      </c>
      <c r="R85" s="91">
        <v>0.14522</v>
      </c>
      <c r="S85" s="58">
        <v>11.410346879999999</v>
      </c>
      <c r="T85" s="92">
        <v>97.8</v>
      </c>
      <c r="U85" s="92">
        <v>98.4</v>
      </c>
      <c r="V85" s="92">
        <v>97.2</v>
      </c>
      <c r="W85" s="93">
        <v>83.36861564965264</v>
      </c>
      <c r="X85" s="103"/>
    </row>
    <row r="86" spans="1:24" ht="13.5" customHeight="1">
      <c r="A86" s="104"/>
      <c r="B86" s="3" t="s">
        <v>27</v>
      </c>
      <c r="C86" s="3" t="s">
        <v>105</v>
      </c>
      <c r="E86" s="87">
        <v>7.77508</v>
      </c>
      <c r="F86" s="88">
        <v>13.61402</v>
      </c>
      <c r="G86" s="89">
        <v>0.069466</v>
      </c>
      <c r="H86" s="88">
        <v>6.35358</v>
      </c>
      <c r="I86" s="88">
        <v>5.85044</v>
      </c>
      <c r="J86" s="88">
        <v>4.62106</v>
      </c>
      <c r="K86" s="87">
        <v>0.2454</v>
      </c>
      <c r="L86" s="88">
        <v>6.00878</v>
      </c>
      <c r="M86" s="89">
        <v>0.94679</v>
      </c>
      <c r="N86" s="90">
        <v>0.0074484600000000005</v>
      </c>
      <c r="O86" s="91">
        <v>0.186754</v>
      </c>
      <c r="P86" s="85">
        <v>2.053398</v>
      </c>
      <c r="Q86" s="85">
        <v>9.36384</v>
      </c>
      <c r="R86" s="91">
        <v>0.1425</v>
      </c>
      <c r="S86" s="58">
        <v>11.2714175</v>
      </c>
      <c r="T86" s="92">
        <v>98.3</v>
      </c>
      <c r="U86" s="92">
        <v>98.9</v>
      </c>
      <c r="V86" s="92">
        <v>97.6</v>
      </c>
      <c r="W86" s="93">
        <v>83.501094807975</v>
      </c>
      <c r="X86" s="103"/>
    </row>
    <row r="87" spans="1:24" ht="13.5" customHeight="1">
      <c r="A87" s="104"/>
      <c r="B87" s="3" t="s">
        <v>28</v>
      </c>
      <c r="C87" s="3" t="s">
        <v>106</v>
      </c>
      <c r="E87" s="87">
        <v>7.7707222222</v>
      </c>
      <c r="F87" s="88">
        <v>13.937037037</v>
      </c>
      <c r="G87" s="89">
        <v>0.07027055555549999</v>
      </c>
      <c r="H87" s="88">
        <v>6.4437222222</v>
      </c>
      <c r="I87" s="88">
        <v>5.919537037</v>
      </c>
      <c r="J87" s="88">
        <v>4.6761481481</v>
      </c>
      <c r="K87" s="87">
        <v>0.2429259259</v>
      </c>
      <c r="L87" s="88">
        <v>6.1523888888</v>
      </c>
      <c r="M87" s="89">
        <v>0.9597888888</v>
      </c>
      <c r="N87" s="90">
        <v>0.007642111110999999</v>
      </c>
      <c r="O87" s="91">
        <v>0.1889166666</v>
      </c>
      <c r="P87" s="85">
        <v>2.0670444444</v>
      </c>
      <c r="Q87" s="85">
        <v>9.5539629629</v>
      </c>
      <c r="R87" s="91">
        <v>0.1425</v>
      </c>
      <c r="S87" s="58">
        <v>11.39943532</v>
      </c>
      <c r="T87" s="92">
        <v>97.2</v>
      </c>
      <c r="U87" s="92">
        <v>97.8</v>
      </c>
      <c r="V87" s="92">
        <v>96.6</v>
      </c>
      <c r="W87" s="93">
        <v>82.41631890486045</v>
      </c>
      <c r="X87" s="103"/>
    </row>
    <row r="88" spans="1:24" ht="13.5" customHeight="1">
      <c r="A88" s="104"/>
      <c r="B88" s="3" t="s">
        <v>29</v>
      </c>
      <c r="C88" s="3" t="s">
        <v>107</v>
      </c>
      <c r="E88" s="87">
        <v>7.76182</v>
      </c>
      <c r="F88" s="88">
        <v>14.05028</v>
      </c>
      <c r="G88" s="89">
        <v>0.0699406</v>
      </c>
      <c r="H88" s="88">
        <v>6.58226</v>
      </c>
      <c r="I88" s="88">
        <v>5.94152</v>
      </c>
      <c r="J88" s="88">
        <v>4.61902</v>
      </c>
      <c r="K88" s="87">
        <v>0.23856</v>
      </c>
      <c r="L88" s="88">
        <v>6.14836</v>
      </c>
      <c r="M88" s="89">
        <v>0.959932</v>
      </c>
      <c r="N88" s="90">
        <v>0.00755328</v>
      </c>
      <c r="O88" s="91">
        <v>0.189226</v>
      </c>
      <c r="P88" s="85">
        <v>2.059716</v>
      </c>
      <c r="Q88" s="85">
        <v>9.5216</v>
      </c>
      <c r="R88" s="91">
        <v>0.14026</v>
      </c>
      <c r="S88" s="58">
        <v>11.37955772</v>
      </c>
      <c r="T88" s="92">
        <v>97.4</v>
      </c>
      <c r="U88" s="92">
        <v>98.1</v>
      </c>
      <c r="V88" s="92">
        <v>96.7</v>
      </c>
      <c r="W88" s="93">
        <v>82.62664000895919</v>
      </c>
      <c r="X88" s="103"/>
    </row>
    <row r="89" spans="1:24" ht="13.5" customHeight="1">
      <c r="A89" s="104"/>
      <c r="B89" s="3" t="s">
        <v>30</v>
      </c>
      <c r="C89" s="3" t="s">
        <v>108</v>
      </c>
      <c r="E89" s="18">
        <v>7.7556041666</v>
      </c>
      <c r="F89" s="19">
        <v>13.6904791666</v>
      </c>
      <c r="G89" s="20">
        <v>0.067578125</v>
      </c>
      <c r="H89" s="19">
        <v>6.5880625</v>
      </c>
      <c r="I89" s="19">
        <v>5.8504375</v>
      </c>
      <c r="J89" s="19">
        <v>4.5867291666</v>
      </c>
      <c r="K89" s="18">
        <v>0.233125</v>
      </c>
      <c r="L89" s="19">
        <v>6.0245</v>
      </c>
      <c r="M89" s="20">
        <v>0.9583916666</v>
      </c>
      <c r="N89" s="38">
        <v>0.007425541666</v>
      </c>
      <c r="O89" s="37">
        <v>0.1897291666</v>
      </c>
      <c r="P89" s="3">
        <v>2.0555729166</v>
      </c>
      <c r="Q89" s="3">
        <v>9.327875</v>
      </c>
      <c r="R89" s="37">
        <v>0.1395</v>
      </c>
      <c r="S89" s="58">
        <v>11.2105224</v>
      </c>
      <c r="T89" s="92">
        <v>98.3</v>
      </c>
      <c r="U89" s="92">
        <v>99.2</v>
      </c>
      <c r="V89" s="92">
        <v>97.5</v>
      </c>
      <c r="W89" s="93">
        <v>83.4741864874174</v>
      </c>
      <c r="X89" s="103"/>
    </row>
    <row r="90" spans="1:24" ht="13.5" customHeight="1">
      <c r="A90" s="104"/>
      <c r="B90" s="3" t="s">
        <v>31</v>
      </c>
      <c r="C90" s="3" t="s">
        <v>109</v>
      </c>
      <c r="E90" s="18">
        <v>7.754076923</v>
      </c>
      <c r="F90" s="19">
        <v>13.4603846153</v>
      </c>
      <c r="G90" s="20">
        <v>0.0655088461538</v>
      </c>
      <c r="H90" s="19">
        <v>6.5574807692</v>
      </c>
      <c r="I90" s="19">
        <v>5.7038076923</v>
      </c>
      <c r="J90" s="19">
        <v>4.5655</v>
      </c>
      <c r="K90" s="18">
        <v>0.2316538461</v>
      </c>
      <c r="L90" s="19">
        <v>5.919</v>
      </c>
      <c r="M90" s="20">
        <v>0.9586980769</v>
      </c>
      <c r="N90" s="38">
        <v>0.007447903846000001</v>
      </c>
      <c r="O90" s="37">
        <v>0.1887115384</v>
      </c>
      <c r="P90" s="3">
        <v>2.0522173076</v>
      </c>
      <c r="Q90" s="3">
        <v>9.1457884615</v>
      </c>
      <c r="R90" s="37">
        <v>0.1423846153</v>
      </c>
      <c r="S90" s="39">
        <v>11.06619864</v>
      </c>
      <c r="T90" s="92">
        <v>98.9</v>
      </c>
      <c r="U90" s="92">
        <v>99.8</v>
      </c>
      <c r="V90" s="92">
        <v>98</v>
      </c>
      <c r="W90" s="93">
        <v>84.133011103065</v>
      </c>
      <c r="X90" s="103"/>
    </row>
    <row r="91" spans="1:24" s="86" customFormat="1" ht="13.5" customHeight="1">
      <c r="A91" s="114"/>
      <c r="B91" s="85" t="s">
        <v>20</v>
      </c>
      <c r="C91" s="85" t="s">
        <v>110</v>
      </c>
      <c r="E91" s="87">
        <v>7.7531</v>
      </c>
      <c r="F91" s="88">
        <v>13.54022</v>
      </c>
      <c r="G91" s="89">
        <v>0.0654076</v>
      </c>
      <c r="H91" s="88">
        <v>6.67706</v>
      </c>
      <c r="I91" s="88">
        <v>5.75856</v>
      </c>
      <c r="J91" s="88">
        <v>4.62878</v>
      </c>
      <c r="K91" s="87">
        <v>0.23636</v>
      </c>
      <c r="L91" s="88">
        <v>5.9414</v>
      </c>
      <c r="M91" s="89">
        <v>0.95942</v>
      </c>
      <c r="N91" s="90">
        <v>0.00757828</v>
      </c>
      <c r="O91" s="91">
        <v>0.18867</v>
      </c>
      <c r="P91" s="85">
        <v>2.052364</v>
      </c>
      <c r="Q91" s="85">
        <v>9.19386</v>
      </c>
      <c r="R91" s="91">
        <v>0.14734</v>
      </c>
      <c r="S91" s="58">
        <v>11.096326190000001</v>
      </c>
      <c r="T91" s="92">
        <v>98.6</v>
      </c>
      <c r="U91" s="92">
        <v>99.4</v>
      </c>
      <c r="V91" s="92">
        <v>97.7</v>
      </c>
      <c r="W91" s="93">
        <v>83.84699430219996</v>
      </c>
      <c r="X91" s="103"/>
    </row>
    <row r="92" spans="1:24" ht="21" customHeight="1">
      <c r="A92" s="104">
        <v>2006</v>
      </c>
      <c r="B92" s="3" t="s">
        <v>21</v>
      </c>
      <c r="C92" s="3" t="s">
        <v>99</v>
      </c>
      <c r="E92" s="87">
        <v>7.7533636363</v>
      </c>
      <c r="F92" s="88">
        <v>13.693840909</v>
      </c>
      <c r="G92" s="89">
        <v>0.0673384090909</v>
      </c>
      <c r="H92" s="88">
        <v>6.6880227272</v>
      </c>
      <c r="I92" s="88">
        <v>5.8130227272</v>
      </c>
      <c r="J92" s="88">
        <v>4.7490454545</v>
      </c>
      <c r="K92" s="87">
        <v>0.2432954545</v>
      </c>
      <c r="L92" s="88">
        <v>6.0701363636</v>
      </c>
      <c r="M92" s="89">
        <v>0.9601772727</v>
      </c>
      <c r="N92" s="90">
        <v>0.007884545454</v>
      </c>
      <c r="O92" s="91">
        <v>0.1955590909</v>
      </c>
      <c r="P92" s="85">
        <v>2.0674</v>
      </c>
      <c r="Q92" s="85">
        <v>9.3994545454</v>
      </c>
      <c r="R92" s="91">
        <v>0.1530454545</v>
      </c>
      <c r="S92" s="58">
        <v>11.21828088</v>
      </c>
      <c r="T92" s="92">
        <v>97.5</v>
      </c>
      <c r="U92" s="92">
        <v>98.1</v>
      </c>
      <c r="V92" s="92">
        <v>96.9</v>
      </c>
      <c r="W92" s="93">
        <v>82.71703655336128</v>
      </c>
      <c r="X92" s="103"/>
    </row>
    <row r="93" spans="1:24" ht="13.5" customHeight="1">
      <c r="A93" s="104"/>
      <c r="B93" s="3" t="s">
        <v>22</v>
      </c>
      <c r="C93" s="3" t="s">
        <v>100</v>
      </c>
      <c r="E93" s="87">
        <v>7.7593333333</v>
      </c>
      <c r="F93" s="88">
        <v>13.57075</v>
      </c>
      <c r="G93" s="89">
        <v>0.0658689583333</v>
      </c>
      <c r="H93" s="88">
        <v>6.7533333333</v>
      </c>
      <c r="I93" s="88">
        <v>5.7570625</v>
      </c>
      <c r="J93" s="88">
        <v>4.7626041666</v>
      </c>
      <c r="K93" s="87">
        <v>0.24275</v>
      </c>
      <c r="L93" s="88">
        <v>5.95</v>
      </c>
      <c r="M93" s="89">
        <v>0.9609041666</v>
      </c>
      <c r="N93" s="90">
        <v>0.008002208333000001</v>
      </c>
      <c r="O93" s="91">
        <v>0.1972291666</v>
      </c>
      <c r="P93" s="85">
        <v>2.0820729166</v>
      </c>
      <c r="Q93" s="85">
        <v>9.2727916666</v>
      </c>
      <c r="R93" s="91">
        <v>0.1535</v>
      </c>
      <c r="S93" s="58">
        <v>11.13889799</v>
      </c>
      <c r="T93" s="92">
        <v>97.8</v>
      </c>
      <c r="U93" s="92">
        <v>98.4</v>
      </c>
      <c r="V93" s="92">
        <v>97.1</v>
      </c>
      <c r="W93" s="93">
        <v>82.90712173581773</v>
      </c>
      <c r="X93" s="103"/>
    </row>
    <row r="94" spans="1:24" ht="13.5" customHeight="1">
      <c r="A94" s="104"/>
      <c r="B94" s="3" t="s">
        <v>23</v>
      </c>
      <c r="C94" s="3" t="s">
        <v>101</v>
      </c>
      <c r="E94" s="87">
        <v>7.7594259259</v>
      </c>
      <c r="F94" s="88">
        <v>13.5406666666</v>
      </c>
      <c r="G94" s="89">
        <v>0.06616962962959999</v>
      </c>
      <c r="H94" s="88">
        <v>6.7152777777</v>
      </c>
      <c r="I94" s="88">
        <v>5.6481851851</v>
      </c>
      <c r="J94" s="88">
        <v>4.7847222222</v>
      </c>
      <c r="K94" s="87">
        <v>0.2414444444</v>
      </c>
      <c r="L94" s="88">
        <v>5.9479629629</v>
      </c>
      <c r="M94" s="89">
        <v>0.9643574074</v>
      </c>
      <c r="N94" s="90">
        <v>0.00795787037</v>
      </c>
      <c r="O94" s="91">
        <v>0.1987574074</v>
      </c>
      <c r="P94" s="85">
        <v>2.094737037</v>
      </c>
      <c r="Q94" s="85">
        <v>9.331537037</v>
      </c>
      <c r="R94" s="91">
        <v>0.1535</v>
      </c>
      <c r="S94" s="58">
        <v>11.16558895</v>
      </c>
      <c r="T94" s="92">
        <v>97.6</v>
      </c>
      <c r="U94" s="92">
        <v>98.2</v>
      </c>
      <c r="V94" s="92">
        <v>96.9</v>
      </c>
      <c r="W94" s="93">
        <v>82.98860328456972</v>
      </c>
      <c r="X94" s="103"/>
    </row>
    <row r="95" spans="1:24" ht="13.5" customHeight="1">
      <c r="A95" s="104"/>
      <c r="B95" s="3" t="s">
        <v>24</v>
      </c>
      <c r="C95" s="3" t="s">
        <v>102</v>
      </c>
      <c r="E95" s="87">
        <v>7.7560238095</v>
      </c>
      <c r="F95" s="88">
        <v>13.7074047619</v>
      </c>
      <c r="G95" s="89">
        <v>0.06635023809519999</v>
      </c>
      <c r="H95" s="88">
        <v>6.7763571428</v>
      </c>
      <c r="I95" s="88">
        <v>5.7101666666</v>
      </c>
      <c r="J95" s="88">
        <v>4.8458809523</v>
      </c>
      <c r="K95" s="87">
        <v>0.2437142857</v>
      </c>
      <c r="L95" s="88">
        <v>6.0456666666</v>
      </c>
      <c r="M95" s="89">
        <v>0.9679166666</v>
      </c>
      <c r="N95" s="90">
        <v>0.0081435</v>
      </c>
      <c r="O95" s="91">
        <v>0.2044285714</v>
      </c>
      <c r="P95" s="85">
        <v>2.1192214285</v>
      </c>
      <c r="Q95" s="85">
        <v>9.5216904761</v>
      </c>
      <c r="R95" s="91">
        <v>0.1550238095</v>
      </c>
      <c r="S95" s="58">
        <v>11.25573988</v>
      </c>
      <c r="T95" s="92">
        <v>96.9</v>
      </c>
      <c r="U95" s="92">
        <v>97.4</v>
      </c>
      <c r="V95" s="92">
        <v>96.3</v>
      </c>
      <c r="W95" s="93">
        <v>82.35129326922593</v>
      </c>
      <c r="X95" s="103"/>
    </row>
    <row r="96" spans="1:24" ht="13.5" customHeight="1">
      <c r="A96" s="104"/>
      <c r="B96" s="3" t="s">
        <v>25</v>
      </c>
      <c r="C96" s="3" t="s">
        <v>117</v>
      </c>
      <c r="E96" s="87">
        <v>7.7538333333</v>
      </c>
      <c r="F96" s="88">
        <v>14.49325</v>
      </c>
      <c r="G96" s="89">
        <v>0.06948625</v>
      </c>
      <c r="H96" s="88">
        <v>6.9795208333</v>
      </c>
      <c r="I96" s="88">
        <v>5.9165625</v>
      </c>
      <c r="J96" s="88">
        <v>4.921</v>
      </c>
      <c r="K96" s="87">
        <v>0.2447083333</v>
      </c>
      <c r="L96" s="88">
        <v>6.3652916666</v>
      </c>
      <c r="M96" s="89">
        <v>0.9680791666</v>
      </c>
      <c r="N96" s="90">
        <v>0.008253291666</v>
      </c>
      <c r="O96" s="91">
        <v>0.20426875</v>
      </c>
      <c r="P96" s="85">
        <v>2.1467020833</v>
      </c>
      <c r="Q96" s="85">
        <v>9.9004791666</v>
      </c>
      <c r="R96" s="91">
        <v>0.1555</v>
      </c>
      <c r="S96" s="58">
        <v>11.54407766</v>
      </c>
      <c r="T96" s="92">
        <v>95.7</v>
      </c>
      <c r="U96" s="92">
        <v>96.2</v>
      </c>
      <c r="V96" s="92">
        <v>95.2</v>
      </c>
      <c r="W96" s="93">
        <v>81.34998399001329</v>
      </c>
      <c r="X96" s="103"/>
    </row>
    <row r="97" spans="1:24" ht="13.5" customHeight="1">
      <c r="A97" s="104"/>
      <c r="B97" s="3" t="s">
        <v>26</v>
      </c>
      <c r="C97" s="3" t="s">
        <v>118</v>
      </c>
      <c r="E97" s="87">
        <v>7.763</v>
      </c>
      <c r="F97" s="88">
        <v>14.3211153846</v>
      </c>
      <c r="G97" s="89">
        <v>0.06783249999999999</v>
      </c>
      <c r="H97" s="88">
        <v>6.9745192307</v>
      </c>
      <c r="I97" s="88">
        <v>5.7541538461</v>
      </c>
      <c r="J97" s="88">
        <v>4.8847884615</v>
      </c>
      <c r="K97" s="87">
        <v>0.243</v>
      </c>
      <c r="L97" s="88">
        <v>6.3044423076</v>
      </c>
      <c r="M97" s="89">
        <v>0.9691038461</v>
      </c>
      <c r="N97" s="90">
        <v>0.008131288461</v>
      </c>
      <c r="O97" s="91">
        <v>0.2025134615</v>
      </c>
      <c r="P97" s="85">
        <v>2.1185115384</v>
      </c>
      <c r="Q97" s="85">
        <v>9.8345576923</v>
      </c>
      <c r="R97" s="91">
        <v>0.1526923076</v>
      </c>
      <c r="S97" s="58">
        <v>11.473869259999999</v>
      </c>
      <c r="T97" s="92">
        <v>96.155869286</v>
      </c>
      <c r="U97" s="92">
        <v>96.7711247358</v>
      </c>
      <c r="V97" s="92">
        <v>95.503242367</v>
      </c>
      <c r="W97" s="93">
        <v>81.81612286912969</v>
      </c>
      <c r="X97" s="103"/>
    </row>
    <row r="98" spans="1:24" ht="13.5" customHeight="1">
      <c r="A98" s="104"/>
      <c r="B98" s="3" t="s">
        <v>27</v>
      </c>
      <c r="C98" s="3" t="s">
        <v>105</v>
      </c>
      <c r="E98" s="87">
        <v>7.77314</v>
      </c>
      <c r="F98" s="88">
        <v>14.34402</v>
      </c>
      <c r="G98" s="89">
        <v>0.067268</v>
      </c>
      <c r="H98" s="88">
        <v>6.89546</v>
      </c>
      <c r="I98" s="88">
        <v>5.8448</v>
      </c>
      <c r="J98" s="88">
        <v>4.91428</v>
      </c>
      <c r="K98" s="87">
        <v>0.24356</v>
      </c>
      <c r="L98" s="88">
        <v>6.29214</v>
      </c>
      <c r="M98" s="89">
        <v>0.971944</v>
      </c>
      <c r="N98" s="90">
        <v>0.00818014</v>
      </c>
      <c r="O98" s="91">
        <v>0.204906</v>
      </c>
      <c r="P98" s="85">
        <v>2.119744</v>
      </c>
      <c r="Q98" s="85">
        <v>9.86902</v>
      </c>
      <c r="R98" s="91">
        <v>0.1505</v>
      </c>
      <c r="S98" s="58">
        <v>11.486084369999999</v>
      </c>
      <c r="T98" s="92">
        <v>96</v>
      </c>
      <c r="U98" s="92">
        <v>96.6</v>
      </c>
      <c r="V98" s="92">
        <v>95.3</v>
      </c>
      <c r="W98" s="93">
        <v>81.73962459419911</v>
      </c>
      <c r="X98" s="103"/>
    </row>
    <row r="99" spans="1:24" ht="13.5" customHeight="1">
      <c r="A99" s="104"/>
      <c r="B99" s="3" t="s">
        <v>28</v>
      </c>
      <c r="C99" s="3" t="s">
        <v>106</v>
      </c>
      <c r="E99" s="87">
        <v>7.7753148148</v>
      </c>
      <c r="F99" s="88">
        <v>14.7134259259</v>
      </c>
      <c r="G99" s="89">
        <v>0.0671327777777</v>
      </c>
      <c r="H99" s="88">
        <v>6.9433148148</v>
      </c>
      <c r="I99" s="88">
        <v>5.9318333333</v>
      </c>
      <c r="J99" s="88">
        <v>4.9379814814</v>
      </c>
      <c r="K99" s="87">
        <v>0.2411111111</v>
      </c>
      <c r="L99" s="88">
        <v>6.3132592592</v>
      </c>
      <c r="M99" s="89">
        <v>0.9751425925</v>
      </c>
      <c r="N99" s="90">
        <v>0.008090074074</v>
      </c>
      <c r="O99" s="91">
        <v>0.2068648148</v>
      </c>
      <c r="P99" s="85">
        <v>2.1158166666</v>
      </c>
      <c r="Q99" s="85">
        <v>9.9601111111</v>
      </c>
      <c r="R99" s="91">
        <v>0.1505</v>
      </c>
      <c r="S99" s="58">
        <v>11.562202500000001</v>
      </c>
      <c r="T99" s="92">
        <v>95.8</v>
      </c>
      <c r="U99" s="92">
        <v>96.5</v>
      </c>
      <c r="V99" s="92">
        <v>95</v>
      </c>
      <c r="W99" s="93">
        <v>81.47065310286925</v>
      </c>
      <c r="X99" s="103"/>
    </row>
    <row r="100" spans="1:24" ht="13.5" customHeight="1">
      <c r="A100" s="104"/>
      <c r="B100" s="3" t="s">
        <v>29</v>
      </c>
      <c r="C100" s="3" t="s">
        <v>107</v>
      </c>
      <c r="E100" s="87">
        <v>7.781076923</v>
      </c>
      <c r="F100" s="88">
        <v>14.6824807692</v>
      </c>
      <c r="G100" s="89">
        <v>0.06647653846149999</v>
      </c>
      <c r="H100" s="88">
        <v>6.9763846153</v>
      </c>
      <c r="I100" s="88">
        <v>5.8861730769</v>
      </c>
      <c r="J100" s="88">
        <v>4.9274423076</v>
      </c>
      <c r="K100" s="87">
        <v>0.236</v>
      </c>
      <c r="L100" s="88">
        <v>6.2584038461</v>
      </c>
      <c r="M100" s="89">
        <v>0.9803134615</v>
      </c>
      <c r="N100" s="90">
        <v>0.008167423076</v>
      </c>
      <c r="O100" s="91">
        <v>0.2080865384</v>
      </c>
      <c r="P100" s="85">
        <v>2.1195346153</v>
      </c>
      <c r="Q100" s="85">
        <v>9.9106538461</v>
      </c>
      <c r="R100" s="91">
        <v>0.1515</v>
      </c>
      <c r="S100" s="58">
        <v>11.5283296</v>
      </c>
      <c r="T100" s="92">
        <v>95.7</v>
      </c>
      <c r="U100" s="92">
        <v>96.5</v>
      </c>
      <c r="V100" s="92">
        <v>95</v>
      </c>
      <c r="W100" s="93">
        <v>81.66432040506241</v>
      </c>
      <c r="X100" s="103"/>
    </row>
    <row r="101" spans="1:24" ht="13.5" customHeight="1">
      <c r="A101" s="104"/>
      <c r="B101" s="3" t="s">
        <v>30</v>
      </c>
      <c r="C101" s="3" t="s">
        <v>108</v>
      </c>
      <c r="E101" s="87">
        <v>7.7857173913</v>
      </c>
      <c r="F101" s="88">
        <v>14.5946304347</v>
      </c>
      <c r="G101" s="89">
        <v>0.06559826086949999</v>
      </c>
      <c r="H101" s="88">
        <v>6.898673913</v>
      </c>
      <c r="I101" s="88">
        <v>5.8698043478</v>
      </c>
      <c r="J101" s="88">
        <v>4.9314130434</v>
      </c>
      <c r="K101" s="87">
        <v>0.236</v>
      </c>
      <c r="L101" s="88">
        <v>6.1742391304</v>
      </c>
      <c r="M101" s="89">
        <v>0.9859043478</v>
      </c>
      <c r="N101" s="90">
        <v>0.008162695652</v>
      </c>
      <c r="O101" s="91">
        <v>0.2086630434</v>
      </c>
      <c r="P101" s="85">
        <v>2.1170826086</v>
      </c>
      <c r="Q101" s="85">
        <v>9.8190434782</v>
      </c>
      <c r="R101" s="91">
        <v>0.1555</v>
      </c>
      <c r="S101" s="58">
        <v>11.472515279999998</v>
      </c>
      <c r="T101" s="92">
        <v>95.7</v>
      </c>
      <c r="U101" s="92">
        <v>96.5</v>
      </c>
      <c r="V101" s="92">
        <v>94.9</v>
      </c>
      <c r="W101" s="93">
        <v>81.73908577160431</v>
      </c>
      <c r="X101" s="103"/>
    </row>
    <row r="102" spans="1:24" ht="13.5" customHeight="1">
      <c r="A102" s="104"/>
      <c r="B102" s="3" t="s">
        <v>31</v>
      </c>
      <c r="C102" s="3" t="s">
        <v>109</v>
      </c>
      <c r="E102" s="87">
        <v>7.782076923</v>
      </c>
      <c r="F102" s="88">
        <v>14.8662307692</v>
      </c>
      <c r="G102" s="89">
        <v>0.0663663461538</v>
      </c>
      <c r="H102" s="88">
        <v>6.8536346153</v>
      </c>
      <c r="I102" s="88">
        <v>6.0020576923</v>
      </c>
      <c r="J102" s="88">
        <v>4.9997884615</v>
      </c>
      <c r="K102" s="87">
        <v>0.2399615384</v>
      </c>
      <c r="L102" s="88">
        <v>6.294326923</v>
      </c>
      <c r="M102" s="89">
        <v>0.9897942307</v>
      </c>
      <c r="N102" s="90">
        <v>0.008319634615</v>
      </c>
      <c r="O102" s="91">
        <v>0.2127461538</v>
      </c>
      <c r="P102" s="85">
        <v>2.1358846153</v>
      </c>
      <c r="Q102" s="85">
        <v>10.0202115384</v>
      </c>
      <c r="R102" s="91">
        <v>0.1587307692</v>
      </c>
      <c r="S102" s="58">
        <v>11.5928454</v>
      </c>
      <c r="T102" s="92">
        <v>94.9</v>
      </c>
      <c r="U102" s="92">
        <v>95.6</v>
      </c>
      <c r="V102" s="92">
        <v>94.3</v>
      </c>
      <c r="W102" s="93">
        <v>81.01812890704826</v>
      </c>
      <c r="X102" s="103"/>
    </row>
    <row r="103" spans="1:24" ht="13.5" customHeight="1">
      <c r="A103" s="104"/>
      <c r="B103" s="3" t="s">
        <v>20</v>
      </c>
      <c r="C103" s="3" t="s">
        <v>110</v>
      </c>
      <c r="E103" s="87">
        <v>7.7725833333</v>
      </c>
      <c r="F103" s="88">
        <v>15.2653541666</v>
      </c>
      <c r="G103" s="89">
        <v>0.0663585416666</v>
      </c>
      <c r="H103" s="88">
        <v>6.7483333333</v>
      </c>
      <c r="I103" s="88">
        <v>6.1101666666</v>
      </c>
      <c r="J103" s="88">
        <v>5.0455208333</v>
      </c>
      <c r="K103" s="87">
        <v>0.2441666666</v>
      </c>
      <c r="L103" s="88">
        <v>6.43375</v>
      </c>
      <c r="M103" s="89">
        <v>0.99539375</v>
      </c>
      <c r="N103" s="90">
        <v>0.008402291666000001</v>
      </c>
      <c r="O103" s="91">
        <v>0.2183041666</v>
      </c>
      <c r="P103" s="85">
        <v>2.1889208333</v>
      </c>
      <c r="Q103" s="85">
        <v>10.2708333333</v>
      </c>
      <c r="R103" s="91">
        <v>0.1645416666</v>
      </c>
      <c r="S103" s="58">
        <v>11.72075124</v>
      </c>
      <c r="T103" s="92">
        <v>94.2</v>
      </c>
      <c r="U103" s="92">
        <v>94.8</v>
      </c>
      <c r="V103" s="92">
        <v>93.5</v>
      </c>
      <c r="W103" s="93">
        <v>80.05880747730252</v>
      </c>
      <c r="X103" s="103"/>
    </row>
    <row r="104" spans="1:24" ht="21" customHeight="1">
      <c r="A104" s="104">
        <v>2007</v>
      </c>
      <c r="B104" s="3" t="s">
        <v>21</v>
      </c>
      <c r="C104" s="3" t="s">
        <v>99</v>
      </c>
      <c r="E104" s="87">
        <v>7.7995</v>
      </c>
      <c r="F104" s="88">
        <v>15.2784230769</v>
      </c>
      <c r="G104" s="89">
        <v>0.0648523076923</v>
      </c>
      <c r="H104" s="88">
        <v>6.6396346153</v>
      </c>
      <c r="I104" s="88">
        <v>6.1102884615</v>
      </c>
      <c r="J104" s="88">
        <v>5.0726730769</v>
      </c>
      <c r="K104" s="87">
        <v>0.2434615384</v>
      </c>
      <c r="L104" s="88">
        <v>6.2760192307</v>
      </c>
      <c r="M104" s="89">
        <v>1.0045288461</v>
      </c>
      <c r="N104" s="90">
        <v>0.008324749999999999</v>
      </c>
      <c r="O104" s="91">
        <v>0.2208153846</v>
      </c>
      <c r="P104" s="85">
        <v>2.2237057692</v>
      </c>
      <c r="Q104" s="85">
        <v>10.1382884615</v>
      </c>
      <c r="R104" s="91">
        <v>0.1655</v>
      </c>
      <c r="S104" s="58">
        <v>11.658738</v>
      </c>
      <c r="T104" s="92">
        <v>94.1</v>
      </c>
      <c r="U104" s="92">
        <v>94.7</v>
      </c>
      <c r="V104" s="92">
        <v>93.4</v>
      </c>
      <c r="W104" s="93">
        <v>80.19524244780334</v>
      </c>
      <c r="X104" s="103"/>
    </row>
    <row r="105" spans="1:24" ht="13.5" customHeight="1">
      <c r="A105" s="104"/>
      <c r="B105" s="3" t="s">
        <v>22</v>
      </c>
      <c r="C105" s="3" t="s">
        <v>100</v>
      </c>
      <c r="E105" s="87">
        <v>7.8104047619</v>
      </c>
      <c r="F105" s="88">
        <v>15.3044523809</v>
      </c>
      <c r="G105" s="89">
        <v>0.06470000000000001</v>
      </c>
      <c r="H105" s="88">
        <v>6.664547619</v>
      </c>
      <c r="I105" s="88">
        <v>6.1043571428</v>
      </c>
      <c r="J105" s="88">
        <v>5.0933095238</v>
      </c>
      <c r="K105" s="87">
        <v>0.242</v>
      </c>
      <c r="L105" s="88">
        <v>6.2945</v>
      </c>
      <c r="M105" s="89">
        <v>1.0113666666</v>
      </c>
      <c r="N105" s="90">
        <v>0.008336238095</v>
      </c>
      <c r="O105" s="91">
        <v>0.2302023809</v>
      </c>
      <c r="P105" s="85">
        <v>2.2341904761</v>
      </c>
      <c r="Q105" s="85">
        <v>10.2049047619</v>
      </c>
      <c r="R105" s="91">
        <v>0.1686428571</v>
      </c>
      <c r="S105" s="58">
        <v>11.692663399999999</v>
      </c>
      <c r="T105" s="92">
        <v>93.7</v>
      </c>
      <c r="U105" s="92">
        <v>94.3</v>
      </c>
      <c r="V105" s="92">
        <v>93</v>
      </c>
      <c r="W105" s="93">
        <v>78.06383828130411</v>
      </c>
      <c r="X105" s="103"/>
    </row>
    <row r="106" spans="1:24" ht="13.5" customHeight="1">
      <c r="A106" s="104"/>
      <c r="B106" s="3" t="s">
        <v>23</v>
      </c>
      <c r="C106" s="3" t="s">
        <v>101</v>
      </c>
      <c r="E106" s="87">
        <v>7.8127222222</v>
      </c>
      <c r="F106" s="88">
        <v>15.2107407407</v>
      </c>
      <c r="G106" s="89">
        <v>0.0665892592592</v>
      </c>
      <c r="H106" s="88">
        <v>6.6839444444</v>
      </c>
      <c r="I106" s="88">
        <v>6.1879629629</v>
      </c>
      <c r="J106" s="88">
        <v>5.1253703703</v>
      </c>
      <c r="K106" s="87">
        <v>0.24</v>
      </c>
      <c r="L106" s="88">
        <v>6.4146481481</v>
      </c>
      <c r="M106" s="89">
        <v>1.0127537037</v>
      </c>
      <c r="N106" s="90">
        <v>0.008287444444</v>
      </c>
      <c r="O106" s="91">
        <v>0.2393259259</v>
      </c>
      <c r="P106" s="85">
        <v>2.2388925925</v>
      </c>
      <c r="Q106" s="85">
        <v>10.3452777777</v>
      </c>
      <c r="R106" s="91">
        <v>0.1656481481</v>
      </c>
      <c r="S106" s="58">
        <v>11.77856628</v>
      </c>
      <c r="T106" s="92">
        <v>93.2</v>
      </c>
      <c r="U106" s="92">
        <v>93.8</v>
      </c>
      <c r="V106" s="92">
        <v>92.6</v>
      </c>
      <c r="W106" s="93">
        <v>79.31281916057706</v>
      </c>
      <c r="X106" s="103"/>
    </row>
    <row r="107" spans="1:24" ht="13.5" customHeight="1">
      <c r="A107" s="104"/>
      <c r="B107" s="3" t="s">
        <v>24</v>
      </c>
      <c r="C107" s="3" t="s">
        <v>102</v>
      </c>
      <c r="E107" s="87">
        <v>7.8153095238</v>
      </c>
      <c r="F107" s="88">
        <v>15.5577857142</v>
      </c>
      <c r="G107" s="89">
        <v>0.06579095238089999</v>
      </c>
      <c r="H107" s="88">
        <v>6.8962142857</v>
      </c>
      <c r="I107" s="88">
        <v>6.4691904761</v>
      </c>
      <c r="J107" s="88">
        <v>5.1589761904</v>
      </c>
      <c r="K107" s="87">
        <v>0.24</v>
      </c>
      <c r="L107" s="88">
        <v>6.4515714285</v>
      </c>
      <c r="M107" s="89">
        <v>1.0146047619</v>
      </c>
      <c r="N107" s="90">
        <v>0.008403166666</v>
      </c>
      <c r="O107" s="91">
        <v>0.2406857142</v>
      </c>
      <c r="P107" s="85">
        <v>2.2754309523</v>
      </c>
      <c r="Q107" s="85">
        <v>10.5749285714</v>
      </c>
      <c r="R107" s="91">
        <v>0.1639285714</v>
      </c>
      <c r="S107" s="58">
        <v>11.8773933</v>
      </c>
      <c r="T107" s="92">
        <v>92.8</v>
      </c>
      <c r="U107" s="92">
        <v>93.5</v>
      </c>
      <c r="V107" s="92">
        <v>92.1</v>
      </c>
      <c r="W107" s="93">
        <v>78.14709139285704</v>
      </c>
      <c r="X107" s="103"/>
    </row>
    <row r="108" spans="1:24" ht="13.5" customHeight="1">
      <c r="A108" s="104"/>
      <c r="B108" s="3" t="s">
        <v>25</v>
      </c>
      <c r="C108" s="3" t="s">
        <v>117</v>
      </c>
      <c r="E108" s="87">
        <v>7.8187</v>
      </c>
      <c r="F108" s="88">
        <v>15.509</v>
      </c>
      <c r="G108" s="89">
        <v>0.0647924</v>
      </c>
      <c r="H108" s="88">
        <v>7.12978</v>
      </c>
      <c r="I108" s="88">
        <v>6.44842</v>
      </c>
      <c r="J108" s="88">
        <v>5.13426</v>
      </c>
      <c r="K108" s="87">
        <v>0.23992</v>
      </c>
      <c r="L108" s="88">
        <v>6.40462</v>
      </c>
      <c r="M108" s="89">
        <v>1.020888</v>
      </c>
      <c r="N108" s="90">
        <v>0.00842944</v>
      </c>
      <c r="O108" s="91">
        <v>0.237926</v>
      </c>
      <c r="P108" s="85">
        <v>2.297968</v>
      </c>
      <c r="Q108" s="85">
        <v>10.56886</v>
      </c>
      <c r="R108" s="91">
        <v>0.16298</v>
      </c>
      <c r="S108" s="58">
        <v>11.865645259999999</v>
      </c>
      <c r="T108" s="92">
        <v>92.7</v>
      </c>
      <c r="U108" s="92">
        <v>93.4</v>
      </c>
      <c r="V108" s="92">
        <v>92</v>
      </c>
      <c r="W108" s="93">
        <v>77.95767623041533</v>
      </c>
      <c r="X108" s="103"/>
    </row>
    <row r="109" spans="1:24" ht="13.5" customHeight="1">
      <c r="A109" s="104"/>
      <c r="B109" s="3" t="s">
        <v>26</v>
      </c>
      <c r="C109" s="3" t="s">
        <v>118</v>
      </c>
      <c r="E109" s="87">
        <v>7.8131</v>
      </c>
      <c r="F109" s="88">
        <v>15.51654</v>
      </c>
      <c r="G109" s="20">
        <v>0.063742</v>
      </c>
      <c r="H109" s="88">
        <v>7.33594</v>
      </c>
      <c r="I109" s="88">
        <v>6.57834</v>
      </c>
      <c r="J109" s="88">
        <v>5.08504</v>
      </c>
      <c r="K109" s="87">
        <v>0.241</v>
      </c>
      <c r="L109" s="88">
        <v>6.33716</v>
      </c>
      <c r="M109" s="89">
        <v>1.02677</v>
      </c>
      <c r="N109" s="38">
        <v>0.00842014</v>
      </c>
      <c r="O109" s="91">
        <v>0.240728</v>
      </c>
      <c r="P109" s="85">
        <v>2.267224</v>
      </c>
      <c r="Q109" s="85">
        <v>10.48228</v>
      </c>
      <c r="R109" s="91">
        <v>0.1645</v>
      </c>
      <c r="S109" s="58">
        <v>11.80802129</v>
      </c>
      <c r="T109" s="92">
        <v>92.7</v>
      </c>
      <c r="U109" s="92">
        <v>93.4</v>
      </c>
      <c r="V109" s="92">
        <v>91.9</v>
      </c>
      <c r="W109" s="93">
        <v>77.85422807903716</v>
      </c>
      <c r="X109" s="103"/>
    </row>
    <row r="110" spans="1:24" ht="13.5" customHeight="1">
      <c r="A110" s="104"/>
      <c r="B110" s="3" t="s">
        <v>27</v>
      </c>
      <c r="C110" s="3" t="s">
        <v>105</v>
      </c>
      <c r="E110" s="87">
        <v>7.81854</v>
      </c>
      <c r="F110" s="88">
        <v>15.90044</v>
      </c>
      <c r="G110" s="20">
        <v>0.0643822</v>
      </c>
      <c r="H110" s="88">
        <v>7.44178</v>
      </c>
      <c r="I110" s="88">
        <v>6.78036</v>
      </c>
      <c r="J110" s="88">
        <v>5.15742</v>
      </c>
      <c r="K110" s="87">
        <v>0.241</v>
      </c>
      <c r="L110" s="88">
        <v>6.47362</v>
      </c>
      <c r="M110" s="89">
        <v>1.035464</v>
      </c>
      <c r="N110" s="38">
        <v>0.00851588</v>
      </c>
      <c r="O110" s="91">
        <v>0.255972</v>
      </c>
      <c r="P110" s="85">
        <v>2.272412</v>
      </c>
      <c r="Q110" s="85">
        <v>10.72712</v>
      </c>
      <c r="R110" s="91">
        <v>0.17242</v>
      </c>
      <c r="S110" s="58">
        <v>11.95618928</v>
      </c>
      <c r="T110" s="92">
        <v>91.7</v>
      </c>
      <c r="U110" s="92">
        <v>92.4</v>
      </c>
      <c r="V110" s="92">
        <v>91</v>
      </c>
      <c r="W110" s="93">
        <v>76.88529992006531</v>
      </c>
      <c r="X110" s="103"/>
    </row>
    <row r="111" spans="1:24" ht="13.5" customHeight="1">
      <c r="A111" s="104"/>
      <c r="B111" s="3" t="s">
        <v>28</v>
      </c>
      <c r="C111" s="3" t="s">
        <v>106</v>
      </c>
      <c r="E111" s="87">
        <v>7.8148703703</v>
      </c>
      <c r="F111" s="88">
        <v>15.7082222222</v>
      </c>
      <c r="G111" s="20">
        <v>0.0669668518518</v>
      </c>
      <c r="H111" s="88">
        <v>7.3787222222</v>
      </c>
      <c r="I111" s="88">
        <v>6.4849074074</v>
      </c>
      <c r="J111" s="88">
        <v>5.1292222222</v>
      </c>
      <c r="K111" s="87">
        <v>0.241</v>
      </c>
      <c r="L111" s="88">
        <v>6.5001296296</v>
      </c>
      <c r="M111" s="89">
        <v>1.036687037</v>
      </c>
      <c r="N111" s="38">
        <v>0.008359944444000001</v>
      </c>
      <c r="O111" s="91">
        <v>0.2466944444</v>
      </c>
      <c r="P111" s="85">
        <v>2.2427222222</v>
      </c>
      <c r="Q111" s="85">
        <v>10.6442407407</v>
      </c>
      <c r="R111" s="91">
        <v>0.1736851851</v>
      </c>
      <c r="S111" s="58">
        <v>11.9524173</v>
      </c>
      <c r="T111" s="92">
        <v>91.6</v>
      </c>
      <c r="U111" s="92">
        <v>92.2</v>
      </c>
      <c r="V111" s="92">
        <v>91</v>
      </c>
      <c r="W111" s="93">
        <v>76.4723414054126</v>
      </c>
      <c r="X111" s="103"/>
    </row>
    <row r="112" spans="1:24" ht="13.5" customHeight="1">
      <c r="A112" s="104"/>
      <c r="B112" s="3" t="s">
        <v>29</v>
      </c>
      <c r="C112" s="3" t="s">
        <v>107</v>
      </c>
      <c r="E112" s="87">
        <v>7.7842083333</v>
      </c>
      <c r="F112" s="88">
        <v>15.7121041666</v>
      </c>
      <c r="G112" s="20">
        <v>0.06768687500000001</v>
      </c>
      <c r="H112" s="88">
        <v>7.5658541666</v>
      </c>
      <c r="I112" s="88">
        <v>6.5755208333</v>
      </c>
      <c r="J112" s="88">
        <v>5.1461458333</v>
      </c>
      <c r="K112" s="87">
        <v>0.241</v>
      </c>
      <c r="L112" s="88">
        <v>6.5599166666</v>
      </c>
      <c r="M112" s="89">
        <v>1.03894375</v>
      </c>
      <c r="N112" s="38">
        <v>0.008376833333</v>
      </c>
      <c r="O112" s="91">
        <v>0.24316875</v>
      </c>
      <c r="P112" s="85">
        <v>2.2403</v>
      </c>
      <c r="Q112" s="85">
        <v>10.8083958333</v>
      </c>
      <c r="R112" s="91">
        <v>0.1725</v>
      </c>
      <c r="S112" s="58">
        <v>12.01631648</v>
      </c>
      <c r="T112" s="92">
        <v>91.4</v>
      </c>
      <c r="U112" s="92">
        <v>91.9</v>
      </c>
      <c r="V112" s="92">
        <v>90.8</v>
      </c>
      <c r="W112" s="93">
        <v>76.28537790080692</v>
      </c>
      <c r="X112" s="103"/>
    </row>
    <row r="113" spans="1:24" ht="13.5" customHeight="1">
      <c r="A113" s="104"/>
      <c r="B113" s="3" t="s">
        <v>30</v>
      </c>
      <c r="C113" s="3" t="s">
        <v>108</v>
      </c>
      <c r="E113" s="87">
        <v>7.75418</v>
      </c>
      <c r="F113" s="88">
        <v>15.84224</v>
      </c>
      <c r="G113" s="20">
        <v>0.066934</v>
      </c>
      <c r="H113" s="88">
        <v>7.94774</v>
      </c>
      <c r="I113" s="88">
        <v>6.97134</v>
      </c>
      <c r="J113" s="88">
        <v>5.29216</v>
      </c>
      <c r="K113" s="87">
        <v>0.241</v>
      </c>
      <c r="L113" s="88">
        <v>6.59908</v>
      </c>
      <c r="M113" s="89">
        <v>1.039342</v>
      </c>
      <c r="N113" s="38">
        <v>0.00847792</v>
      </c>
      <c r="O113" s="91">
        <v>0.246548</v>
      </c>
      <c r="P113" s="85">
        <v>2.296954</v>
      </c>
      <c r="Q113" s="85">
        <v>11.02974</v>
      </c>
      <c r="R113" s="91">
        <v>0.1725</v>
      </c>
      <c r="S113" s="58">
        <v>12.0838336</v>
      </c>
      <c r="T113" s="92">
        <v>91</v>
      </c>
      <c r="U113" s="92">
        <v>91.6</v>
      </c>
      <c r="V113" s="92">
        <v>90.4</v>
      </c>
      <c r="W113" s="93">
        <v>76.82890298348465</v>
      </c>
      <c r="X113" s="103"/>
    </row>
    <row r="114" spans="1:24" ht="13.5" customHeight="1">
      <c r="A114" s="104"/>
      <c r="B114" s="3" t="s">
        <v>31</v>
      </c>
      <c r="C114" s="3" t="s">
        <v>109</v>
      </c>
      <c r="E114" s="87">
        <v>7.7765961538</v>
      </c>
      <c r="F114" s="88">
        <v>16.1294423076</v>
      </c>
      <c r="G114" s="20">
        <v>0.0700426923076</v>
      </c>
      <c r="H114" s="88">
        <v>8.0832692307</v>
      </c>
      <c r="I114" s="88">
        <v>6.9955192307</v>
      </c>
      <c r="J114" s="88">
        <v>5.3733653846</v>
      </c>
      <c r="K114" s="87">
        <v>0.2423076923</v>
      </c>
      <c r="L114" s="88">
        <v>6.9271153846</v>
      </c>
      <c r="M114" s="89">
        <v>1.0520115384</v>
      </c>
      <c r="N114" s="38">
        <v>0.008477</v>
      </c>
      <c r="O114" s="91">
        <v>0.2468692307</v>
      </c>
      <c r="P114" s="85">
        <v>2.3172403846</v>
      </c>
      <c r="Q114" s="85">
        <v>11.4217115384</v>
      </c>
      <c r="R114" s="91">
        <v>0.1751923076</v>
      </c>
      <c r="S114" s="58">
        <v>12.33782165</v>
      </c>
      <c r="T114" s="92">
        <v>89.6</v>
      </c>
      <c r="U114" s="92">
        <v>90.1</v>
      </c>
      <c r="V114" s="92">
        <v>89.1</v>
      </c>
      <c r="W114" s="93">
        <v>75.49199702815734</v>
      </c>
      <c r="X114" s="103"/>
    </row>
    <row r="115" spans="1:24" ht="13.5" customHeight="1">
      <c r="A115" s="104"/>
      <c r="B115" s="3" t="s">
        <v>20</v>
      </c>
      <c r="C115" s="3" t="s">
        <v>110</v>
      </c>
      <c r="E115" s="87">
        <v>7.797875</v>
      </c>
      <c r="F115" s="88">
        <v>15.7646666666</v>
      </c>
      <c r="G115" s="20">
        <v>0.0694952083333</v>
      </c>
      <c r="H115" s="88">
        <v>7.7843333333</v>
      </c>
      <c r="I115" s="88">
        <v>6.8111666666</v>
      </c>
      <c r="J115" s="88">
        <v>5.3804375</v>
      </c>
      <c r="K115" s="87">
        <v>0.2483333333</v>
      </c>
      <c r="L115" s="88">
        <v>6.8498958333</v>
      </c>
      <c r="M115" s="89">
        <v>1.06354375</v>
      </c>
      <c r="N115" s="38">
        <v>0.008379375</v>
      </c>
      <c r="O115" s="91">
        <v>0.2570104166</v>
      </c>
      <c r="P115" s="85">
        <v>2.3389</v>
      </c>
      <c r="Q115" s="85">
        <v>11.3655208333</v>
      </c>
      <c r="R115" s="91">
        <v>0.1863333333</v>
      </c>
      <c r="S115" s="58">
        <v>12.28333162</v>
      </c>
      <c r="T115" s="92">
        <v>89.2</v>
      </c>
      <c r="U115" s="92">
        <v>89.6</v>
      </c>
      <c r="V115" s="92">
        <v>88.8</v>
      </c>
      <c r="W115" s="93">
        <v>75.26647614323576</v>
      </c>
      <c r="X115" s="103"/>
    </row>
    <row r="116" spans="1:24" ht="21" customHeight="1">
      <c r="A116" s="104">
        <v>2008</v>
      </c>
      <c r="B116" s="3" t="s">
        <v>21</v>
      </c>
      <c r="C116" s="3" t="s">
        <v>99</v>
      </c>
      <c r="E116" s="87">
        <v>7.8053461538</v>
      </c>
      <c r="F116" s="88">
        <v>15.3610384615</v>
      </c>
      <c r="G116" s="89">
        <v>0.07241519230759999</v>
      </c>
      <c r="H116" s="88">
        <v>7.7204615384</v>
      </c>
      <c r="I116" s="88">
        <v>6.879076923</v>
      </c>
      <c r="J116" s="88">
        <v>5.4533846153</v>
      </c>
      <c r="K116" s="87">
        <v>0.2489230769</v>
      </c>
      <c r="L116" s="88">
        <v>7.0848846153</v>
      </c>
      <c r="M116" s="89">
        <v>1.0836326923</v>
      </c>
      <c r="N116" s="90">
        <v>0.008282461538</v>
      </c>
      <c r="O116" s="91">
        <v>0.257651923</v>
      </c>
      <c r="P116" s="85">
        <v>2.388976923</v>
      </c>
      <c r="Q116" s="85">
        <v>11.4817692307</v>
      </c>
      <c r="R116" s="91">
        <v>0.1918461538</v>
      </c>
      <c r="S116" s="58">
        <v>12.3628078</v>
      </c>
      <c r="T116" s="92">
        <v>88</v>
      </c>
      <c r="U116" s="92">
        <v>88.2</v>
      </c>
      <c r="V116" s="92">
        <v>87.8</v>
      </c>
      <c r="W116" s="93">
        <v>73.62985706292946</v>
      </c>
      <c r="X116" s="103"/>
    </row>
    <row r="117" spans="1:24" ht="13.5" customHeight="1">
      <c r="A117" s="104"/>
      <c r="B117" s="3" t="s">
        <v>22</v>
      </c>
      <c r="C117" s="3" t="s">
        <v>100</v>
      </c>
      <c r="E117" s="87">
        <v>7.7969090909</v>
      </c>
      <c r="F117" s="88">
        <v>15.3257954545</v>
      </c>
      <c r="G117" s="89">
        <v>0.072759090909</v>
      </c>
      <c r="H117" s="88">
        <v>7.7956590909</v>
      </c>
      <c r="I117" s="88">
        <v>7.1315227272</v>
      </c>
      <c r="J117" s="88">
        <v>5.5268636363</v>
      </c>
      <c r="K117" s="87">
        <v>0.2501818181</v>
      </c>
      <c r="L117" s="88">
        <v>7.1572727272</v>
      </c>
      <c r="M117" s="89">
        <v>1.0950113636</v>
      </c>
      <c r="N117" s="90">
        <v>0.008253636363</v>
      </c>
      <c r="O117" s="91">
        <v>0.24995</v>
      </c>
      <c r="P117" s="85">
        <v>2.419090909</v>
      </c>
      <c r="Q117" s="85">
        <v>11.5165454545</v>
      </c>
      <c r="R117" s="91">
        <v>0.1930454545</v>
      </c>
      <c r="S117" s="58">
        <v>12.36276726</v>
      </c>
      <c r="T117" s="92">
        <v>87.5</v>
      </c>
      <c r="U117" s="92">
        <v>87.6</v>
      </c>
      <c r="V117" s="92">
        <v>87.4</v>
      </c>
      <c r="W117" s="93">
        <v>73.45532530503971</v>
      </c>
      <c r="X117" s="103"/>
    </row>
    <row r="118" spans="1:24" ht="13.5" customHeight="1">
      <c r="A118" s="104"/>
      <c r="B118" s="3" t="s">
        <v>23</v>
      </c>
      <c r="C118" s="3" t="s">
        <v>101</v>
      </c>
      <c r="E118" s="87">
        <v>7.7819782608</v>
      </c>
      <c r="F118" s="88">
        <v>15.5896956521</v>
      </c>
      <c r="G118" s="89">
        <v>0.07718413043469999</v>
      </c>
      <c r="H118" s="88">
        <v>7.7970869565</v>
      </c>
      <c r="I118" s="88">
        <v>7.2094130434</v>
      </c>
      <c r="J118" s="88">
        <v>5.6179782608</v>
      </c>
      <c r="K118" s="87">
        <v>0.2578260869</v>
      </c>
      <c r="L118" s="88">
        <v>7.6869130434</v>
      </c>
      <c r="M118" s="89">
        <v>1.1063847826</v>
      </c>
      <c r="N118" s="90">
        <v>0.007954869565</v>
      </c>
      <c r="O118" s="91">
        <v>0.2474130434</v>
      </c>
      <c r="P118" s="85">
        <v>2.4432565217</v>
      </c>
      <c r="Q118" s="85">
        <v>12.0759347826</v>
      </c>
      <c r="R118" s="91">
        <v>0.1944565217</v>
      </c>
      <c r="S118" s="58">
        <v>12.7021695</v>
      </c>
      <c r="T118" s="92">
        <v>86.1</v>
      </c>
      <c r="U118" s="92">
        <v>86</v>
      </c>
      <c r="V118" s="92">
        <v>86.1</v>
      </c>
      <c r="W118" s="93">
        <v>72.20157871517368</v>
      </c>
      <c r="X118" s="103"/>
    </row>
    <row r="119" spans="1:24" ht="13.5" customHeight="1">
      <c r="A119" s="104"/>
      <c r="B119" s="3" t="s">
        <v>24</v>
      </c>
      <c r="C119" s="3" t="s">
        <v>102</v>
      </c>
      <c r="E119" s="87">
        <v>7.79202</v>
      </c>
      <c r="F119" s="88">
        <v>15.42632</v>
      </c>
      <c r="G119" s="89">
        <v>0.0760016</v>
      </c>
      <c r="H119" s="88">
        <v>7.69004</v>
      </c>
      <c r="I119" s="88">
        <v>7.25354</v>
      </c>
      <c r="J119" s="88">
        <v>5.7158</v>
      </c>
      <c r="K119" s="87">
        <v>0.262</v>
      </c>
      <c r="L119" s="88">
        <v>7.69158</v>
      </c>
      <c r="M119" s="89">
        <v>1.119482</v>
      </c>
      <c r="N119" s="90">
        <v>0.00789512</v>
      </c>
      <c r="O119" s="91">
        <v>0.246798</v>
      </c>
      <c r="P119" s="85">
        <v>2.464666</v>
      </c>
      <c r="Q119" s="85">
        <v>12.2799</v>
      </c>
      <c r="R119" s="91">
        <v>0.19298</v>
      </c>
      <c r="S119" s="58">
        <v>12.751763839999999</v>
      </c>
      <c r="T119" s="92">
        <v>85.5</v>
      </c>
      <c r="U119" s="92">
        <v>85.5</v>
      </c>
      <c r="V119" s="92">
        <v>85.6</v>
      </c>
      <c r="W119" s="93">
        <v>71.88402124747722</v>
      </c>
      <c r="X119" s="103"/>
    </row>
    <row r="120" spans="1:24" ht="13.5" customHeight="1">
      <c r="A120" s="104"/>
      <c r="B120" s="3" t="s">
        <v>25</v>
      </c>
      <c r="C120" s="3" t="s">
        <v>117</v>
      </c>
      <c r="E120" s="87">
        <v>7.79982</v>
      </c>
      <c r="F120" s="88">
        <v>15.33126</v>
      </c>
      <c r="G120" s="89">
        <v>0.0748254</v>
      </c>
      <c r="H120" s="88">
        <v>7.80082</v>
      </c>
      <c r="I120" s="88">
        <v>7.4069</v>
      </c>
      <c r="J120" s="88">
        <v>5.7116</v>
      </c>
      <c r="K120" s="87">
        <v>0.26096</v>
      </c>
      <c r="L120" s="88">
        <v>7.4764</v>
      </c>
      <c r="M120" s="89">
        <v>1.122108</v>
      </c>
      <c r="N120" s="90">
        <v>0.00753044</v>
      </c>
      <c r="O120" s="91">
        <v>0.243106</v>
      </c>
      <c r="P120" s="85">
        <v>2.425162</v>
      </c>
      <c r="Q120" s="85">
        <v>12.14078</v>
      </c>
      <c r="R120" s="91">
        <v>0.18758</v>
      </c>
      <c r="S120" s="58">
        <v>12.66564</v>
      </c>
      <c r="T120" s="92">
        <v>85.9</v>
      </c>
      <c r="U120" s="92">
        <v>86</v>
      </c>
      <c r="V120" s="92">
        <v>85.8</v>
      </c>
      <c r="W120" s="93">
        <v>72.29586125228406</v>
      </c>
      <c r="X120" s="103"/>
    </row>
    <row r="121" spans="1:24" ht="13.5" customHeight="1">
      <c r="A121" s="104"/>
      <c r="B121" s="3" t="s">
        <v>26</v>
      </c>
      <c r="C121" s="3" t="s">
        <v>118</v>
      </c>
      <c r="E121" s="87">
        <v>7.8071521739</v>
      </c>
      <c r="F121" s="88">
        <v>15.3403043478</v>
      </c>
      <c r="G121" s="20">
        <v>0.0729954347826</v>
      </c>
      <c r="H121" s="88">
        <v>7.6865217391</v>
      </c>
      <c r="I121" s="88">
        <v>7.4256304347</v>
      </c>
      <c r="J121" s="88">
        <v>5.7059347826</v>
      </c>
      <c r="K121" s="87">
        <v>0.2627826086</v>
      </c>
      <c r="L121" s="88">
        <v>7.5234130434</v>
      </c>
      <c r="M121" s="89">
        <v>1.1368804347</v>
      </c>
      <c r="N121" s="38">
        <v>0.007566608695</v>
      </c>
      <c r="O121" s="91">
        <v>0.2351413043</v>
      </c>
      <c r="P121" s="85">
        <v>2.3950304347</v>
      </c>
      <c r="Q121" s="85">
        <v>12.1423695652</v>
      </c>
      <c r="R121" s="91">
        <v>0.1825869565</v>
      </c>
      <c r="S121" s="58">
        <v>12.64015756</v>
      </c>
      <c r="T121" s="92">
        <v>85.7</v>
      </c>
      <c r="U121" s="92">
        <v>85.8</v>
      </c>
      <c r="V121" s="92">
        <v>85.6</v>
      </c>
      <c r="W121" s="93">
        <v>72.1652228016292</v>
      </c>
      <c r="X121" s="103"/>
    </row>
    <row r="122" spans="1:24" ht="13.5" customHeight="1">
      <c r="A122" s="104"/>
      <c r="B122" s="3" t="s">
        <v>27</v>
      </c>
      <c r="C122" s="3" t="s">
        <v>105</v>
      </c>
      <c r="E122" s="87">
        <v>7.8004230769</v>
      </c>
      <c r="F122" s="88">
        <v>15.510076923</v>
      </c>
      <c r="G122" s="89">
        <v>0.0730476923076</v>
      </c>
      <c r="H122" s="88">
        <v>7.7002692307</v>
      </c>
      <c r="I122" s="88">
        <v>7.5113846153</v>
      </c>
      <c r="J122" s="88">
        <v>5.7420576923</v>
      </c>
      <c r="K122" s="87">
        <v>0.263</v>
      </c>
      <c r="L122" s="88">
        <v>7.600576923</v>
      </c>
      <c r="M122" s="89">
        <v>1.1453461538</v>
      </c>
      <c r="N122" s="90">
        <v>0.007666730769</v>
      </c>
      <c r="O122" s="91">
        <v>0.2328711538</v>
      </c>
      <c r="P122" s="85">
        <v>2.4002403846</v>
      </c>
      <c r="Q122" s="85">
        <v>12.3081923076</v>
      </c>
      <c r="R122" s="91">
        <v>0.1795</v>
      </c>
      <c r="S122" s="58">
        <v>12.720786</v>
      </c>
      <c r="T122" s="92">
        <v>85.2</v>
      </c>
      <c r="U122" s="92">
        <v>85.3</v>
      </c>
      <c r="V122" s="92">
        <v>85.1</v>
      </c>
      <c r="W122" s="93">
        <v>71.93088321155791</v>
      </c>
      <c r="X122" s="103"/>
    </row>
    <row r="123" spans="1:24" ht="13.5" customHeight="1">
      <c r="A123" s="104"/>
      <c r="B123" s="3" t="s">
        <v>28</v>
      </c>
      <c r="C123" s="3" t="s">
        <v>106</v>
      </c>
      <c r="E123" s="87">
        <v>7.8086666666</v>
      </c>
      <c r="F123" s="88">
        <v>14.744375</v>
      </c>
      <c r="G123" s="89">
        <v>0.0714266666666</v>
      </c>
      <c r="H123" s="88">
        <v>7.4180625</v>
      </c>
      <c r="I123" s="88">
        <v>6.8877291666</v>
      </c>
      <c r="J123" s="88">
        <v>5.5601875</v>
      </c>
      <c r="K123" s="87">
        <v>0.2582916666</v>
      </c>
      <c r="L123" s="88">
        <v>7.2095416666</v>
      </c>
      <c r="M123" s="89">
        <v>1.1430833333</v>
      </c>
      <c r="N123" s="90">
        <v>0.0074624999999999995</v>
      </c>
      <c r="O123" s="91">
        <v>0.23076875</v>
      </c>
      <c r="P123" s="85">
        <v>2.3440229166</v>
      </c>
      <c r="Q123" s="85">
        <v>11.6861875</v>
      </c>
      <c r="R123" s="91">
        <v>0.1775</v>
      </c>
      <c r="S123" s="58">
        <v>12.37703073</v>
      </c>
      <c r="T123" s="92">
        <v>86.5</v>
      </c>
      <c r="U123" s="92">
        <v>86.6</v>
      </c>
      <c r="V123" s="92">
        <v>86.4</v>
      </c>
      <c r="W123" s="93">
        <v>71.99565075661883</v>
      </c>
      <c r="X123" s="103"/>
    </row>
    <row r="124" spans="1:24" ht="13.5" customHeight="1">
      <c r="A124" s="104"/>
      <c r="B124" s="3" t="s">
        <v>29</v>
      </c>
      <c r="C124" s="3" t="s">
        <v>107</v>
      </c>
      <c r="E124" s="87">
        <v>7.78866</v>
      </c>
      <c r="F124" s="88">
        <v>14.02936</v>
      </c>
      <c r="G124" s="89">
        <v>0.0729348</v>
      </c>
      <c r="H124" s="88">
        <v>7.37244</v>
      </c>
      <c r="I124" s="88">
        <v>6.398</v>
      </c>
      <c r="J124" s="88">
        <v>5.44842</v>
      </c>
      <c r="K124" s="87">
        <v>0.25108</v>
      </c>
      <c r="L124" s="88">
        <v>7.02414</v>
      </c>
      <c r="M124" s="89">
        <v>1.139962</v>
      </c>
      <c r="N124" s="90">
        <v>0.00686612</v>
      </c>
      <c r="O124" s="91">
        <v>0.227252</v>
      </c>
      <c r="P124" s="85">
        <v>2.262718</v>
      </c>
      <c r="Q124" s="85">
        <v>11.20436</v>
      </c>
      <c r="R124" s="91">
        <v>0.16958</v>
      </c>
      <c r="S124" s="58">
        <v>12.116879959999999</v>
      </c>
      <c r="T124" s="92">
        <v>87.6</v>
      </c>
      <c r="U124" s="92">
        <v>87.7</v>
      </c>
      <c r="V124" s="92">
        <v>87.5</v>
      </c>
      <c r="W124" s="93">
        <v>72.10133295372596</v>
      </c>
      <c r="X124" s="103"/>
    </row>
    <row r="125" spans="1:24" ht="13.5" customHeight="1">
      <c r="A125" s="104"/>
      <c r="B125" s="3" t="s">
        <v>30</v>
      </c>
      <c r="C125" s="3" t="s">
        <v>108</v>
      </c>
      <c r="E125" s="87">
        <v>7.75898</v>
      </c>
      <c r="F125" s="88">
        <v>13.11508</v>
      </c>
      <c r="G125" s="89">
        <v>0.07778919999999999</v>
      </c>
      <c r="H125" s="88">
        <v>6.58056</v>
      </c>
      <c r="I125" s="88">
        <v>5.30674</v>
      </c>
      <c r="J125" s="88">
        <v>5.2468</v>
      </c>
      <c r="K125" s="87">
        <v>0.2458</v>
      </c>
      <c r="L125" s="88">
        <v>6.78872</v>
      </c>
      <c r="M125" s="89">
        <v>1.134598</v>
      </c>
      <c r="N125" s="90">
        <v>0.00587044</v>
      </c>
      <c r="O125" s="91">
        <v>0.225256</v>
      </c>
      <c r="P125" s="85">
        <v>2.200896</v>
      </c>
      <c r="Q125" s="85">
        <v>10.3036</v>
      </c>
      <c r="R125" s="91">
        <v>0.1653</v>
      </c>
      <c r="S125" s="58">
        <v>11.75395392</v>
      </c>
      <c r="T125" s="92">
        <v>89.3</v>
      </c>
      <c r="U125" s="92">
        <v>89.1</v>
      </c>
      <c r="V125" s="92">
        <v>89.4</v>
      </c>
      <c r="W125" s="93">
        <v>73.85882938875234</v>
      </c>
      <c r="X125" s="103"/>
    </row>
    <row r="126" spans="1:24" ht="13.5" customHeight="1">
      <c r="A126" s="104"/>
      <c r="B126" s="3" t="s">
        <v>31</v>
      </c>
      <c r="C126" s="3" t="s">
        <v>109</v>
      </c>
      <c r="E126" s="87">
        <v>7.75106</v>
      </c>
      <c r="F126" s="88">
        <v>11.89092</v>
      </c>
      <c r="G126" s="89">
        <v>0.079961</v>
      </c>
      <c r="H126" s="88">
        <v>6.3563</v>
      </c>
      <c r="I126" s="88">
        <v>5.08662</v>
      </c>
      <c r="J126" s="88">
        <v>5.14418</v>
      </c>
      <c r="K126" s="87">
        <v>0.2416</v>
      </c>
      <c r="L126" s="88">
        <v>6.51168</v>
      </c>
      <c r="M126" s="89">
        <v>1.130482</v>
      </c>
      <c r="N126" s="90">
        <v>0.00556216</v>
      </c>
      <c r="O126" s="91">
        <v>0.220844</v>
      </c>
      <c r="P126" s="85">
        <v>2.160554</v>
      </c>
      <c r="Q126" s="85">
        <v>9.8565</v>
      </c>
      <c r="R126" s="91">
        <v>0.16006</v>
      </c>
      <c r="S126" s="58">
        <v>11.49481051</v>
      </c>
      <c r="T126" s="92">
        <v>90.4</v>
      </c>
      <c r="U126" s="92">
        <v>90.1</v>
      </c>
      <c r="V126" s="92">
        <v>90.7</v>
      </c>
      <c r="W126" s="93">
        <v>76.64076211250578</v>
      </c>
      <c r="X126" s="103"/>
    </row>
    <row r="127" spans="1:24" ht="13.5" customHeight="1">
      <c r="A127" s="104"/>
      <c r="B127" s="3" t="s">
        <v>20</v>
      </c>
      <c r="C127" s="3" t="s">
        <v>110</v>
      </c>
      <c r="E127" s="87">
        <v>7.75054</v>
      </c>
      <c r="F127" s="88">
        <v>11.55402</v>
      </c>
      <c r="G127" s="89">
        <v>0.0850322</v>
      </c>
      <c r="H127" s="88">
        <v>6.28028</v>
      </c>
      <c r="I127" s="88">
        <v>5.1847</v>
      </c>
      <c r="J127" s="88">
        <v>5.2363</v>
      </c>
      <c r="K127" s="87">
        <v>0.2448</v>
      </c>
      <c r="L127" s="88">
        <v>6.78196</v>
      </c>
      <c r="M127" s="89">
        <v>1.123602</v>
      </c>
      <c r="N127" s="90">
        <v>0.00569944</v>
      </c>
      <c r="O127" s="91">
        <v>0.221158</v>
      </c>
      <c r="P127" s="85">
        <v>2.18207</v>
      </c>
      <c r="Q127" s="85">
        <v>10.44022</v>
      </c>
      <c r="R127" s="91">
        <v>0.1637</v>
      </c>
      <c r="S127" s="58">
        <v>11.791208750000001</v>
      </c>
      <c r="T127" s="92">
        <v>89.4</v>
      </c>
      <c r="U127" s="92">
        <v>88.9</v>
      </c>
      <c r="V127" s="92">
        <v>89.9</v>
      </c>
      <c r="W127" s="93">
        <v>75.97604005014823</v>
      </c>
      <c r="X127" s="103"/>
    </row>
    <row r="128" spans="1:24" ht="21" customHeight="1">
      <c r="A128" s="104">
        <v>2009</v>
      </c>
      <c r="B128" s="3" t="s">
        <v>21</v>
      </c>
      <c r="C128" s="3" t="s">
        <v>99</v>
      </c>
      <c r="E128" s="87">
        <v>7.7561521739</v>
      </c>
      <c r="F128" s="88">
        <v>11.2742826086</v>
      </c>
      <c r="G128" s="89">
        <v>0.08572695652170001</v>
      </c>
      <c r="H128" s="88">
        <v>6.3390652173</v>
      </c>
      <c r="I128" s="88">
        <v>5.2614565217</v>
      </c>
      <c r="J128" s="88">
        <v>5.2120434782</v>
      </c>
      <c r="K128" s="87">
        <v>0.2412173913</v>
      </c>
      <c r="L128" s="88">
        <v>6.915173913</v>
      </c>
      <c r="M128" s="89">
        <v>1.127047826</v>
      </c>
      <c r="N128" s="90">
        <v>0.005731391303999999</v>
      </c>
      <c r="O128" s="91">
        <v>0.2222586956</v>
      </c>
      <c r="P128" s="85">
        <v>2.1761260869</v>
      </c>
      <c r="Q128" s="85">
        <v>10.3205434782</v>
      </c>
      <c r="R128" s="91">
        <v>0.1689347826</v>
      </c>
      <c r="S128" s="58">
        <v>11.70969856</v>
      </c>
      <c r="T128" s="92">
        <v>89.4</v>
      </c>
      <c r="U128" s="92">
        <v>88.9</v>
      </c>
      <c r="V128" s="92">
        <v>89.9</v>
      </c>
      <c r="W128" s="93">
        <v>76.07640702485105</v>
      </c>
      <c r="X128" s="103"/>
    </row>
    <row r="129" spans="1:24" ht="13.5" customHeight="1">
      <c r="A129" s="104"/>
      <c r="B129" s="3" t="s">
        <v>22</v>
      </c>
      <c r="C129" s="3" t="s">
        <v>100</v>
      </c>
      <c r="E129" s="87">
        <v>7.75375</v>
      </c>
      <c r="F129" s="88">
        <v>11.1745625</v>
      </c>
      <c r="G129" s="89">
        <v>0.083813125</v>
      </c>
      <c r="H129" s="88">
        <v>6.2342083333</v>
      </c>
      <c r="I129" s="88">
        <v>5.0379791666</v>
      </c>
      <c r="J129" s="88">
        <v>5.1075833333</v>
      </c>
      <c r="K129" s="87">
        <v>0.234625</v>
      </c>
      <c r="L129" s="88">
        <v>6.6598125</v>
      </c>
      <c r="M129" s="89">
        <v>1.12681875</v>
      </c>
      <c r="N129" s="90">
        <v>0.005383583333000001</v>
      </c>
      <c r="O129" s="91">
        <v>0.2193583333</v>
      </c>
      <c r="P129" s="85">
        <v>2.1315333333</v>
      </c>
      <c r="Q129" s="85">
        <v>9.9261666666</v>
      </c>
      <c r="R129" s="91">
        <v>0.1665</v>
      </c>
      <c r="S129" s="58">
        <v>11.519962719999999</v>
      </c>
      <c r="T129" s="92">
        <v>90.5</v>
      </c>
      <c r="U129" s="92">
        <v>90.1</v>
      </c>
      <c r="V129" s="92">
        <v>90.9</v>
      </c>
      <c r="W129" s="93">
        <v>76.6716902475881</v>
      </c>
      <c r="X129" s="103"/>
    </row>
    <row r="130" spans="1:24" ht="13.5" customHeight="1">
      <c r="A130" s="104"/>
      <c r="B130" s="3" t="s">
        <v>23</v>
      </c>
      <c r="C130" s="3" t="s">
        <v>101</v>
      </c>
      <c r="E130" s="87">
        <v>7.7532692307</v>
      </c>
      <c r="F130" s="88">
        <v>11.0135192307</v>
      </c>
      <c r="G130" s="89">
        <v>0.07943538461529999</v>
      </c>
      <c r="H130" s="88">
        <v>6.1422884615</v>
      </c>
      <c r="I130" s="88">
        <v>5.1614615384</v>
      </c>
      <c r="J130" s="88">
        <v>5.0673076923</v>
      </c>
      <c r="K130" s="87">
        <v>0.2338076923</v>
      </c>
      <c r="L130" s="88">
        <v>6.7167307692</v>
      </c>
      <c r="M130" s="89">
        <v>1.1269557692</v>
      </c>
      <c r="N130" s="90">
        <v>0.0053595000000000005</v>
      </c>
      <c r="O130" s="91">
        <v>0.2167192307</v>
      </c>
      <c r="P130" s="85">
        <v>2.1099384615</v>
      </c>
      <c r="Q130" s="85">
        <v>10.1279423076</v>
      </c>
      <c r="R130" s="91">
        <v>0.1637307692</v>
      </c>
      <c r="S130" s="58">
        <v>11.49971478</v>
      </c>
      <c r="T130" s="92">
        <v>90.9</v>
      </c>
      <c r="U130" s="92">
        <v>90.7</v>
      </c>
      <c r="V130" s="92">
        <v>91.1</v>
      </c>
      <c r="W130" s="93">
        <v>77.22948001113224</v>
      </c>
      <c r="X130" s="103"/>
    </row>
    <row r="131" spans="1:24" ht="13.5" customHeight="1">
      <c r="A131" s="104"/>
      <c r="B131" s="3" t="s">
        <v>24</v>
      </c>
      <c r="C131" s="3" t="s">
        <v>102</v>
      </c>
      <c r="E131" s="87">
        <v>7.7506363636</v>
      </c>
      <c r="F131" s="88">
        <v>11.3897045454</v>
      </c>
      <c r="G131" s="89">
        <v>0.0786354545454</v>
      </c>
      <c r="H131" s="88">
        <v>6.3202272727</v>
      </c>
      <c r="I131" s="88">
        <v>5.5289545454</v>
      </c>
      <c r="J131" s="88">
        <v>5.1564090909</v>
      </c>
      <c r="K131" s="87">
        <v>0.2387272727</v>
      </c>
      <c r="L131" s="88">
        <v>6.746840909</v>
      </c>
      <c r="M131" s="89">
        <v>1.1325318181</v>
      </c>
      <c r="N131" s="90">
        <v>0.0058055454539999996</v>
      </c>
      <c r="O131" s="91">
        <v>0.218690909</v>
      </c>
      <c r="P131" s="85">
        <v>2.1485318181</v>
      </c>
      <c r="Q131" s="85">
        <v>10.2195681818</v>
      </c>
      <c r="R131" s="91">
        <v>0.1632272727</v>
      </c>
      <c r="S131" s="58">
        <v>11.56534461</v>
      </c>
      <c r="T131" s="92">
        <v>90.1</v>
      </c>
      <c r="U131" s="92">
        <v>89.8</v>
      </c>
      <c r="V131" s="92">
        <v>90.3</v>
      </c>
      <c r="W131" s="93">
        <v>76.41221005799093</v>
      </c>
      <c r="X131" s="103"/>
    </row>
    <row r="132" spans="1:24" ht="13.5" customHeight="1">
      <c r="A132" s="104"/>
      <c r="B132" s="3" t="s">
        <v>25</v>
      </c>
      <c r="C132" s="3" t="s">
        <v>117</v>
      </c>
      <c r="E132" s="87">
        <v>7.7513260869</v>
      </c>
      <c r="F132" s="88">
        <v>11.9655869565</v>
      </c>
      <c r="G132" s="89">
        <v>0.0803597826086</v>
      </c>
      <c r="H132" s="88">
        <v>6.7400217391</v>
      </c>
      <c r="I132" s="88">
        <v>5.9352173913</v>
      </c>
      <c r="J132" s="88">
        <v>5.309</v>
      </c>
      <c r="K132" s="87">
        <v>0.244347826</v>
      </c>
      <c r="L132" s="88">
        <v>7.0045</v>
      </c>
      <c r="M132" s="89">
        <v>1.1373282608</v>
      </c>
      <c r="N132" s="90">
        <v>0.006178217391</v>
      </c>
      <c r="O132" s="91">
        <v>0.223973913</v>
      </c>
      <c r="P132" s="85">
        <v>2.2017652173</v>
      </c>
      <c r="Q132" s="85">
        <v>10.5940217391</v>
      </c>
      <c r="R132" s="91">
        <v>0.1641521739</v>
      </c>
      <c r="S132" s="58">
        <v>11.787875820000002</v>
      </c>
      <c r="T132" s="92">
        <v>88.6</v>
      </c>
      <c r="U132" s="92">
        <v>88.3</v>
      </c>
      <c r="V132" s="92">
        <v>89</v>
      </c>
      <c r="W132" s="93">
        <v>75.12487040412353</v>
      </c>
      <c r="X132" s="103"/>
    </row>
    <row r="133" spans="1:24" ht="13.5" customHeight="1">
      <c r="A133" s="104"/>
      <c r="B133" s="3" t="s">
        <v>26</v>
      </c>
      <c r="C133" s="3" t="s">
        <v>118</v>
      </c>
      <c r="E133" s="87">
        <v>7.7511923076</v>
      </c>
      <c r="F133" s="88">
        <v>12.687826923</v>
      </c>
      <c r="G133" s="20">
        <v>0.0802051923076</v>
      </c>
      <c r="H133" s="88">
        <v>6.8952692307</v>
      </c>
      <c r="I133" s="88">
        <v>6.2263461538</v>
      </c>
      <c r="J133" s="88">
        <v>5.3385961538</v>
      </c>
      <c r="K133" s="87">
        <v>0.2458076923</v>
      </c>
      <c r="L133" s="88">
        <v>7.1752884615</v>
      </c>
      <c r="M133" s="89">
        <v>1.136725</v>
      </c>
      <c r="N133" s="38">
        <v>0.006149192307</v>
      </c>
      <c r="O133" s="91">
        <v>0.2270038461</v>
      </c>
      <c r="P133" s="85">
        <v>2.2040346153</v>
      </c>
      <c r="Q133" s="85">
        <v>10.8697115384</v>
      </c>
      <c r="R133" s="91">
        <v>0.1645</v>
      </c>
      <c r="S133" s="58">
        <v>11.974829940000001</v>
      </c>
      <c r="T133" s="92">
        <v>88.2</v>
      </c>
      <c r="U133" s="92">
        <v>87.9</v>
      </c>
      <c r="V133" s="92">
        <v>88.4</v>
      </c>
      <c r="W133" s="93">
        <v>74.48385361813106</v>
      </c>
      <c r="X133" s="103"/>
    </row>
    <row r="134" spans="1:24" ht="13.5" customHeight="1">
      <c r="A134" s="104"/>
      <c r="B134" s="3" t="s">
        <v>27</v>
      </c>
      <c r="C134" s="3" t="s">
        <v>105</v>
      </c>
      <c r="E134" s="87">
        <v>7.7502307692</v>
      </c>
      <c r="F134" s="88">
        <v>12.6692884615</v>
      </c>
      <c r="G134" s="89">
        <v>0.0821798076923</v>
      </c>
      <c r="H134" s="88">
        <v>6.8939423076</v>
      </c>
      <c r="I134" s="88">
        <v>6.2238461538</v>
      </c>
      <c r="J134" s="88">
        <v>5.3447115384</v>
      </c>
      <c r="K134" s="87">
        <v>0.2445</v>
      </c>
      <c r="L134" s="88">
        <v>7.1783846153</v>
      </c>
      <c r="M134" s="89">
        <v>1.1358326923</v>
      </c>
      <c r="N134" s="90">
        <v>0.006146346152999999</v>
      </c>
      <c r="O134" s="91">
        <v>0.2275038461</v>
      </c>
      <c r="P134" s="85">
        <v>2.1839057692</v>
      </c>
      <c r="Q134" s="85">
        <v>10.908076923</v>
      </c>
      <c r="R134" s="91">
        <v>0.1671153846</v>
      </c>
      <c r="S134" s="58">
        <v>12.0274575</v>
      </c>
      <c r="T134" s="92">
        <v>88</v>
      </c>
      <c r="U134" s="92">
        <v>87.7</v>
      </c>
      <c r="V134" s="92">
        <v>88.3</v>
      </c>
      <c r="W134" s="93">
        <v>74.26387845358732</v>
      </c>
      <c r="X134" s="103"/>
    </row>
    <row r="135" spans="1:24" ht="13.5" customHeight="1">
      <c r="A135" s="104"/>
      <c r="B135" s="3" t="s">
        <v>28</v>
      </c>
      <c r="C135" s="3" t="s">
        <v>121</v>
      </c>
      <c r="E135" s="87">
        <v>7.7507307692</v>
      </c>
      <c r="F135" s="88">
        <v>12.8097115384</v>
      </c>
      <c r="G135" s="89">
        <v>0.08169499999999999</v>
      </c>
      <c r="H135" s="88">
        <v>7.1231153846</v>
      </c>
      <c r="I135" s="88">
        <v>6.4706346153</v>
      </c>
      <c r="J135" s="88">
        <v>5.3749423076</v>
      </c>
      <c r="K135" s="87">
        <v>0.2441538461</v>
      </c>
      <c r="L135" s="88">
        <v>7.2505</v>
      </c>
      <c r="M135" s="89">
        <v>1.1362038461</v>
      </c>
      <c r="N135" s="90">
        <v>0.006255730769</v>
      </c>
      <c r="O135" s="91">
        <v>0.2277384615</v>
      </c>
      <c r="P135" s="85">
        <v>2.2030865384</v>
      </c>
      <c r="Q135" s="85">
        <v>11.0476346153</v>
      </c>
      <c r="R135" s="91">
        <v>0.1676923076</v>
      </c>
      <c r="S135" s="58">
        <v>12.09326522</v>
      </c>
      <c r="T135" s="92">
        <v>87.7</v>
      </c>
      <c r="U135" s="92">
        <v>87.5</v>
      </c>
      <c r="V135" s="92">
        <v>87.9</v>
      </c>
      <c r="W135" s="93">
        <v>72.57799577943352</v>
      </c>
      <c r="X135" s="103"/>
    </row>
    <row r="136" spans="1:24" ht="13.5" customHeight="1">
      <c r="A136" s="104"/>
      <c r="B136" s="3" t="s">
        <v>29</v>
      </c>
      <c r="C136" s="3" t="s">
        <v>122</v>
      </c>
      <c r="E136" s="87">
        <v>7.7505384615</v>
      </c>
      <c r="F136" s="88">
        <v>12.6544423076</v>
      </c>
      <c r="G136" s="89">
        <v>0.0848334615384</v>
      </c>
      <c r="H136" s="88">
        <v>7.1669807692</v>
      </c>
      <c r="I136" s="88">
        <v>6.673926923</v>
      </c>
      <c r="J136" s="88">
        <v>5.4456730769</v>
      </c>
      <c r="K136" s="87">
        <v>0.246</v>
      </c>
      <c r="L136" s="88">
        <v>7.4517307692</v>
      </c>
      <c r="M136" s="89">
        <v>1.1368942307</v>
      </c>
      <c r="N136" s="90">
        <v>0.00638726923</v>
      </c>
      <c r="O136" s="91">
        <v>0.2290576923</v>
      </c>
      <c r="P136" s="85">
        <v>2.2182788461</v>
      </c>
      <c r="Q136" s="85">
        <v>11.2861923076</v>
      </c>
      <c r="R136" s="91">
        <v>0.1661153846</v>
      </c>
      <c r="S136" s="58">
        <v>12.22991535</v>
      </c>
      <c r="T136" s="92">
        <v>87</v>
      </c>
      <c r="U136" s="92">
        <v>86.7</v>
      </c>
      <c r="V136" s="92">
        <v>87.4</v>
      </c>
      <c r="W136" s="93">
        <v>72.53905564387438</v>
      </c>
      <c r="X136" s="103"/>
    </row>
    <row r="137" spans="1:24" ht="13.5" customHeight="1">
      <c r="A137" s="104"/>
      <c r="B137" s="3" t="s">
        <v>30</v>
      </c>
      <c r="C137" s="3" t="s">
        <v>123</v>
      </c>
      <c r="E137" s="87">
        <v>7.7502083333</v>
      </c>
      <c r="F137" s="88">
        <v>12.5523125</v>
      </c>
      <c r="G137" s="89">
        <v>0.08585583333329999</v>
      </c>
      <c r="H137" s="88">
        <v>7.3625208333</v>
      </c>
      <c r="I137" s="88">
        <v>7.0392083333</v>
      </c>
      <c r="J137" s="88">
        <v>5.5482916666</v>
      </c>
      <c r="K137" s="87">
        <v>0.2477916666</v>
      </c>
      <c r="L137" s="88">
        <v>7.5872916666</v>
      </c>
      <c r="M137" s="89">
        <v>1.1381208333</v>
      </c>
      <c r="N137" s="90">
        <v>0.006604708333</v>
      </c>
      <c r="O137" s="91">
        <v>0.2319291666</v>
      </c>
      <c r="P137" s="85">
        <v>2.27975625</v>
      </c>
      <c r="Q137" s="85">
        <v>11.4902083333</v>
      </c>
      <c r="R137" s="91">
        <v>0.167125</v>
      </c>
      <c r="S137" s="58">
        <v>12.3193225</v>
      </c>
      <c r="T137" s="92">
        <v>86.4</v>
      </c>
      <c r="U137" s="92">
        <v>86</v>
      </c>
      <c r="V137" s="92">
        <v>86.9</v>
      </c>
      <c r="W137" s="93">
        <v>73.65047505825946</v>
      </c>
      <c r="X137" s="103"/>
    </row>
    <row r="138" spans="1:24" ht="13.5" customHeight="1">
      <c r="A138" s="104"/>
      <c r="B138" s="3" t="s">
        <v>31</v>
      </c>
      <c r="C138" s="3" t="s">
        <v>124</v>
      </c>
      <c r="E138" s="87">
        <v>7.75034</v>
      </c>
      <c r="F138" s="88">
        <v>12.86068</v>
      </c>
      <c r="G138" s="89">
        <v>0.0870354</v>
      </c>
      <c r="H138" s="88">
        <v>7.31106</v>
      </c>
      <c r="I138" s="88">
        <v>7.1262</v>
      </c>
      <c r="J138" s="88">
        <v>5.58038</v>
      </c>
      <c r="K138" s="87">
        <v>0.24676</v>
      </c>
      <c r="L138" s="88">
        <v>7.65328</v>
      </c>
      <c r="M138" s="89">
        <v>1.137972</v>
      </c>
      <c r="N138" s="90">
        <v>0.006667122</v>
      </c>
      <c r="O138" s="91">
        <v>0.232778</v>
      </c>
      <c r="P138" s="85">
        <v>2.28626</v>
      </c>
      <c r="Q138" s="85">
        <v>11.56016</v>
      </c>
      <c r="R138" s="91">
        <v>0.16726</v>
      </c>
      <c r="S138" s="58">
        <v>12.399225000000001</v>
      </c>
      <c r="T138" s="92">
        <v>86.2</v>
      </c>
      <c r="U138" s="92">
        <v>85.7</v>
      </c>
      <c r="V138" s="92">
        <v>86.6</v>
      </c>
      <c r="W138" s="93">
        <v>73.25468093232193</v>
      </c>
      <c r="X138" s="103"/>
    </row>
    <row r="139" spans="1:24" ht="13.5" customHeight="1">
      <c r="A139" s="104"/>
      <c r="B139" s="3" t="s">
        <v>20</v>
      </c>
      <c r="C139" s="3" t="s">
        <v>110</v>
      </c>
      <c r="E139" s="87">
        <v>7.75326</v>
      </c>
      <c r="F139" s="88">
        <v>12.59498</v>
      </c>
      <c r="G139" s="89">
        <v>0.0864688</v>
      </c>
      <c r="H139" s="88">
        <v>7.343</v>
      </c>
      <c r="I139" s="88">
        <v>7.00262</v>
      </c>
      <c r="J139" s="88">
        <v>5.55552</v>
      </c>
      <c r="K139" s="87">
        <v>0.24892</v>
      </c>
      <c r="L139" s="88">
        <v>7.53972</v>
      </c>
      <c r="M139" s="89">
        <v>1.138138</v>
      </c>
      <c r="N139" s="90">
        <v>0.006657079999999999</v>
      </c>
      <c r="O139" s="91">
        <v>0.233306</v>
      </c>
      <c r="P139" s="85">
        <v>2.272502</v>
      </c>
      <c r="Q139" s="85">
        <v>11.3347</v>
      </c>
      <c r="R139" s="91">
        <v>0.17298</v>
      </c>
      <c r="S139" s="58">
        <v>12.27206864</v>
      </c>
      <c r="T139" s="92">
        <v>86.4</v>
      </c>
      <c r="U139" s="92">
        <v>85.9</v>
      </c>
      <c r="V139" s="92">
        <v>86.9</v>
      </c>
      <c r="W139" s="93">
        <v>73.5334481875913</v>
      </c>
      <c r="X139" s="103"/>
    </row>
    <row r="140" spans="1:24" ht="21" customHeight="1">
      <c r="A140" s="104">
        <v>2010</v>
      </c>
      <c r="B140" s="3" t="s">
        <v>21</v>
      </c>
      <c r="C140" s="3" t="s">
        <v>99</v>
      </c>
      <c r="E140" s="87">
        <v>7.76246</v>
      </c>
      <c r="F140" s="88">
        <v>12.5477</v>
      </c>
      <c r="G140" s="89">
        <v>0.08503400000000001</v>
      </c>
      <c r="H140" s="88">
        <v>7.44076</v>
      </c>
      <c r="I140" s="88">
        <v>7.08096</v>
      </c>
      <c r="J140" s="88">
        <v>5.55636</v>
      </c>
      <c r="K140" s="87">
        <v>0.25228</v>
      </c>
      <c r="L140" s="88">
        <v>7.50448</v>
      </c>
      <c r="M140" s="89">
        <v>1.139638</v>
      </c>
      <c r="N140" s="90">
        <v>0.00681384</v>
      </c>
      <c r="O140" s="91">
        <v>0.23483</v>
      </c>
      <c r="P140" s="85">
        <v>2.297306</v>
      </c>
      <c r="Q140" s="85">
        <v>11.07944</v>
      </c>
      <c r="R140" s="91">
        <v>0.17454</v>
      </c>
      <c r="S140" s="58">
        <v>12.147219519999998</v>
      </c>
      <c r="T140" s="92">
        <v>86.5</v>
      </c>
      <c r="U140" s="92">
        <v>85.9</v>
      </c>
      <c r="V140" s="92">
        <v>87.1</v>
      </c>
      <c r="W140" s="93">
        <v>73.69636033298005</v>
      </c>
      <c r="X140" s="103"/>
    </row>
    <row r="141" spans="1:24" ht="13.5" customHeight="1">
      <c r="A141" s="104"/>
      <c r="B141" s="3" t="s">
        <v>22</v>
      </c>
      <c r="C141" s="3" t="s">
        <v>125</v>
      </c>
      <c r="E141" s="87">
        <v>7.7674047619</v>
      </c>
      <c r="F141" s="88">
        <v>12.132595238</v>
      </c>
      <c r="G141" s="89">
        <v>0.0860778571428</v>
      </c>
      <c r="H141" s="88">
        <v>7.3518809523</v>
      </c>
      <c r="I141" s="88">
        <v>6.8857142857</v>
      </c>
      <c r="J141" s="88">
        <v>5.5</v>
      </c>
      <c r="K141" s="87">
        <v>0.2509523809</v>
      </c>
      <c r="L141" s="88">
        <v>7.2487380952</v>
      </c>
      <c r="M141" s="89">
        <v>1.140345238</v>
      </c>
      <c r="N141" s="90">
        <v>0.006714619047</v>
      </c>
      <c r="O141" s="91">
        <v>0.234195238</v>
      </c>
      <c r="P141" s="85">
        <v>2.2746285714</v>
      </c>
      <c r="Q141" s="85">
        <v>10.6356190476</v>
      </c>
      <c r="R141" s="91">
        <v>0.1732142857</v>
      </c>
      <c r="S141" s="58">
        <v>11.94665571</v>
      </c>
      <c r="T141" s="92">
        <v>87</v>
      </c>
      <c r="U141" s="92">
        <v>86.3</v>
      </c>
      <c r="V141" s="92">
        <v>87.7</v>
      </c>
      <c r="W141" s="93">
        <v>74.26927230562984</v>
      </c>
      <c r="X141" s="103"/>
    </row>
    <row r="142" spans="1:24" ht="13.5" customHeight="1">
      <c r="A142" s="104"/>
      <c r="B142" s="3" t="s">
        <v>23</v>
      </c>
      <c r="C142" s="3" t="s">
        <v>101</v>
      </c>
      <c r="E142" s="87">
        <v>7.7616851851</v>
      </c>
      <c r="F142" s="88">
        <v>11.6737407407</v>
      </c>
      <c r="G142" s="89">
        <v>0.0856616666666</v>
      </c>
      <c r="H142" s="88">
        <v>7.5773888888</v>
      </c>
      <c r="I142" s="88">
        <v>7.0742407407</v>
      </c>
      <c r="J142" s="88">
        <v>5.544537037</v>
      </c>
      <c r="K142" s="87">
        <v>0.2524074074</v>
      </c>
      <c r="L142" s="88">
        <v>7.2742407407</v>
      </c>
      <c r="M142" s="89">
        <v>1.1396481481</v>
      </c>
      <c r="N142" s="90">
        <v>0.006829518517999999</v>
      </c>
      <c r="O142" s="91">
        <v>0.2385351851</v>
      </c>
      <c r="P142" s="85">
        <v>2.3355314814</v>
      </c>
      <c r="Q142" s="85">
        <v>10.5367222222</v>
      </c>
      <c r="R142" s="91">
        <v>0.1736111111</v>
      </c>
      <c r="S142" s="58">
        <v>11.85622214</v>
      </c>
      <c r="T142" s="92">
        <v>87</v>
      </c>
      <c r="U142" s="92">
        <v>86.3</v>
      </c>
      <c r="V142" s="92">
        <v>87.8</v>
      </c>
      <c r="W142" s="93">
        <v>74.13924597162574</v>
      </c>
      <c r="X142" s="103"/>
    </row>
    <row r="143" spans="1:24" ht="13.5" customHeight="1">
      <c r="A143" s="104"/>
      <c r="B143" s="3" t="s">
        <v>24</v>
      </c>
      <c r="C143" s="3" t="s">
        <v>102</v>
      </c>
      <c r="E143" s="87">
        <v>7.7624545454</v>
      </c>
      <c r="F143" s="88">
        <v>11.91025</v>
      </c>
      <c r="G143" s="89">
        <v>0.0831979545454</v>
      </c>
      <c r="H143" s="88">
        <v>7.7300227272</v>
      </c>
      <c r="I143" s="88">
        <v>7.194590909</v>
      </c>
      <c r="J143" s="88">
        <v>5.6256136363</v>
      </c>
      <c r="K143" s="87">
        <v>0.2548636363</v>
      </c>
      <c r="L143" s="88">
        <v>7.2678863636</v>
      </c>
      <c r="M143" s="89">
        <v>1.1396613636</v>
      </c>
      <c r="N143" s="90">
        <v>0.006967636363000001</v>
      </c>
      <c r="O143" s="91">
        <v>0.2403795454</v>
      </c>
      <c r="P143" s="85">
        <v>2.4232772727</v>
      </c>
      <c r="Q143" s="85">
        <v>10.4226818181</v>
      </c>
      <c r="R143" s="91">
        <v>0.1756818181</v>
      </c>
      <c r="S143" s="58">
        <v>11.776351159999999</v>
      </c>
      <c r="T143" s="92">
        <v>87</v>
      </c>
      <c r="U143" s="92">
        <v>86.3</v>
      </c>
      <c r="V143" s="92">
        <v>87.8</v>
      </c>
      <c r="W143" s="93">
        <v>74.23493097804774</v>
      </c>
      <c r="X143" s="103"/>
    </row>
    <row r="144" spans="1:24" ht="13.5" customHeight="1">
      <c r="A144" s="104"/>
      <c r="B144" s="3" t="s">
        <v>25</v>
      </c>
      <c r="C144" s="3" t="s">
        <v>117</v>
      </c>
      <c r="E144" s="87">
        <v>7.78675</v>
      </c>
      <c r="F144" s="88">
        <v>11.4221041666</v>
      </c>
      <c r="G144" s="89">
        <v>0.08455625</v>
      </c>
      <c r="H144" s="88">
        <v>7.4895625</v>
      </c>
      <c r="I144" s="88">
        <v>6.7964791666</v>
      </c>
      <c r="J144" s="88">
        <v>5.5860625</v>
      </c>
      <c r="K144" s="87">
        <v>0.2529166666</v>
      </c>
      <c r="L144" s="88">
        <v>6.8950833333</v>
      </c>
      <c r="M144" s="89">
        <v>1.1421</v>
      </c>
      <c r="N144" s="90">
        <v>0.006685041666</v>
      </c>
      <c r="O144" s="91">
        <v>0.2403875</v>
      </c>
      <c r="P144" s="85">
        <v>2.3933458333</v>
      </c>
      <c r="Q144" s="85">
        <v>9.7887291666</v>
      </c>
      <c r="R144" s="91">
        <v>0.1760416666</v>
      </c>
      <c r="S144" s="58">
        <v>11.52374769</v>
      </c>
      <c r="T144" s="92">
        <v>87.7</v>
      </c>
      <c r="U144" s="92">
        <v>86.8</v>
      </c>
      <c r="V144" s="92">
        <v>88.6</v>
      </c>
      <c r="W144" s="93">
        <v>74.77585648807043</v>
      </c>
      <c r="X144" s="103"/>
    </row>
    <row r="145" spans="1:24" ht="13.5" customHeight="1">
      <c r="A145" s="104"/>
      <c r="B145" s="3" t="s">
        <v>26</v>
      </c>
      <c r="C145" s="3" t="s">
        <v>118</v>
      </c>
      <c r="E145" s="87">
        <v>7.7883</v>
      </c>
      <c r="F145" s="88">
        <v>11.48202</v>
      </c>
      <c r="G145" s="89">
        <v>0.08571939999999999</v>
      </c>
      <c r="H145" s="88">
        <v>7.49926</v>
      </c>
      <c r="I145" s="88">
        <v>6.6401</v>
      </c>
      <c r="J145" s="88">
        <v>5.56902</v>
      </c>
      <c r="K145" s="87">
        <v>0.25112</v>
      </c>
      <c r="L145" s="88">
        <v>6.90406</v>
      </c>
      <c r="M145" s="89">
        <v>1.143942</v>
      </c>
      <c r="N145" s="90">
        <v>0.006413759999999999</v>
      </c>
      <c r="O145" s="91">
        <v>0.239914</v>
      </c>
      <c r="P145" s="85">
        <v>2.385544</v>
      </c>
      <c r="Q145" s="85">
        <v>9.51008</v>
      </c>
      <c r="R145" s="91">
        <v>0.17218</v>
      </c>
      <c r="S145" s="58">
        <v>11.43519828</v>
      </c>
      <c r="T145" s="92">
        <v>88</v>
      </c>
      <c r="U145" s="92">
        <v>87.1</v>
      </c>
      <c r="V145" s="92">
        <v>88.9</v>
      </c>
      <c r="W145" s="93">
        <v>75.12150206823345</v>
      </c>
      <c r="X145" s="103"/>
    </row>
    <row r="146" spans="1:24" ht="13.5" customHeight="1">
      <c r="A146" s="104"/>
      <c r="B146" s="3" t="s">
        <v>27</v>
      </c>
      <c r="C146" s="3" t="s">
        <v>105</v>
      </c>
      <c r="E146" s="87">
        <v>7.776576923</v>
      </c>
      <c r="F146" s="88">
        <v>11.8971346153</v>
      </c>
      <c r="G146" s="89">
        <v>0.08881980769230001</v>
      </c>
      <c r="H146" s="88">
        <v>7.45875</v>
      </c>
      <c r="I146" s="88">
        <v>6.8174423076</v>
      </c>
      <c r="J146" s="88">
        <v>5.6489423076</v>
      </c>
      <c r="K146" s="87">
        <v>0.2508076923</v>
      </c>
      <c r="L146" s="88">
        <v>7.380826923</v>
      </c>
      <c r="M146" s="89">
        <v>1.1495865384</v>
      </c>
      <c r="N146" s="90">
        <v>0.006462788461</v>
      </c>
      <c r="O146" s="91">
        <v>0.2401692307</v>
      </c>
      <c r="P146" s="85">
        <v>2.4271461538</v>
      </c>
      <c r="Q146" s="85">
        <v>9.9489230769</v>
      </c>
      <c r="R146" s="91">
        <v>0.1720384615</v>
      </c>
      <c r="S146" s="58">
        <v>11.69808563</v>
      </c>
      <c r="T146" s="92">
        <v>86.9</v>
      </c>
      <c r="U146" s="92">
        <v>86</v>
      </c>
      <c r="V146" s="92">
        <v>87.9</v>
      </c>
      <c r="W146" s="93">
        <v>72.1534518848208</v>
      </c>
      <c r="X146" s="103"/>
    </row>
    <row r="147" spans="1:24" ht="13.5" customHeight="1">
      <c r="A147" s="104"/>
      <c r="B147" s="3" t="s">
        <v>28</v>
      </c>
      <c r="C147" s="3" t="s">
        <v>121</v>
      </c>
      <c r="E147" s="87">
        <v>7.7708076923</v>
      </c>
      <c r="F147" s="88">
        <v>12.1696730769</v>
      </c>
      <c r="G147" s="89">
        <v>0.09090999999999999</v>
      </c>
      <c r="H147" s="88">
        <v>7.4802115384</v>
      </c>
      <c r="I147" s="88">
        <v>6.9980384615</v>
      </c>
      <c r="J147" s="88">
        <v>5.7338653846</v>
      </c>
      <c r="K147" s="87">
        <v>0.2515</v>
      </c>
      <c r="L147" s="88">
        <v>7.4727884615</v>
      </c>
      <c r="M147" s="89">
        <v>1.1472230769</v>
      </c>
      <c r="N147" s="90">
        <v>0.006585153846</v>
      </c>
      <c r="O147" s="91">
        <v>0.2445461538</v>
      </c>
      <c r="P147" s="85">
        <v>2.4649538461</v>
      </c>
      <c r="Q147" s="85">
        <v>10.0304230769</v>
      </c>
      <c r="R147" s="91">
        <v>0.1774615384</v>
      </c>
      <c r="S147" s="58">
        <v>11.79497922</v>
      </c>
      <c r="T147" s="92">
        <v>86.4</v>
      </c>
      <c r="U147" s="92">
        <v>85.4</v>
      </c>
      <c r="V147" s="92">
        <v>87.5</v>
      </c>
      <c r="W147" s="93">
        <v>71.62848918200307</v>
      </c>
      <c r="X147" s="103"/>
    </row>
    <row r="148" spans="1:24" ht="13.5" customHeight="1">
      <c r="A148" s="104"/>
      <c r="B148" s="3" t="s">
        <v>29</v>
      </c>
      <c r="C148" s="3" t="s">
        <v>122</v>
      </c>
      <c r="E148" s="87">
        <v>7.76622</v>
      </c>
      <c r="F148" s="88">
        <v>12.08812</v>
      </c>
      <c r="G148" s="89">
        <v>0.0920294</v>
      </c>
      <c r="H148" s="88">
        <v>7.50586</v>
      </c>
      <c r="I148" s="88">
        <v>7.26242</v>
      </c>
      <c r="J148" s="88">
        <v>5.81458</v>
      </c>
      <c r="K148" s="87">
        <v>0.25268</v>
      </c>
      <c r="L148" s="88">
        <v>7.7395</v>
      </c>
      <c r="M148" s="89">
        <v>1.154018</v>
      </c>
      <c r="N148" s="90">
        <v>0.0066798000000000005</v>
      </c>
      <c r="O148" s="91">
        <v>0.251596</v>
      </c>
      <c r="P148" s="85">
        <v>2.499928</v>
      </c>
      <c r="Q148" s="85">
        <v>10.12652</v>
      </c>
      <c r="R148" s="91">
        <v>0.17726</v>
      </c>
      <c r="S148" s="58">
        <v>11.858914980000002</v>
      </c>
      <c r="T148" s="92">
        <v>85.8</v>
      </c>
      <c r="U148" s="92">
        <v>84.7</v>
      </c>
      <c r="V148" s="92">
        <v>87</v>
      </c>
      <c r="W148" s="93">
        <v>71.24144764410721</v>
      </c>
      <c r="X148" s="103"/>
    </row>
    <row r="149" spans="1:24" ht="13.5" customHeight="1">
      <c r="A149" s="104"/>
      <c r="B149" s="3" t="s">
        <v>30</v>
      </c>
      <c r="C149" s="3" t="s">
        <v>123</v>
      </c>
      <c r="E149" s="87">
        <v>7.7589583333</v>
      </c>
      <c r="F149" s="88">
        <v>12.2912083333</v>
      </c>
      <c r="G149" s="89">
        <v>0.0949139583333</v>
      </c>
      <c r="H149" s="88">
        <v>7.6214166666</v>
      </c>
      <c r="I149" s="88">
        <v>7.6111666666</v>
      </c>
      <c r="J149" s="88">
        <v>5.9540208333</v>
      </c>
      <c r="K149" s="87">
        <v>0.2596666666</v>
      </c>
      <c r="L149" s="88">
        <v>8.005375</v>
      </c>
      <c r="M149" s="89">
        <v>1.166375</v>
      </c>
      <c r="N149" s="90">
        <v>0.0069136666660000005</v>
      </c>
      <c r="O149" s="91">
        <v>0.2588375</v>
      </c>
      <c r="P149" s="85">
        <v>2.5010145833</v>
      </c>
      <c r="Q149" s="85">
        <v>10.7850208333</v>
      </c>
      <c r="R149" s="91">
        <v>0.1755</v>
      </c>
      <c r="S149" s="58">
        <v>12.18124205</v>
      </c>
      <c r="T149" s="92">
        <v>84.3</v>
      </c>
      <c r="U149" s="92">
        <v>83.1</v>
      </c>
      <c r="V149" s="92">
        <v>85.5</v>
      </c>
      <c r="W149" s="93">
        <v>71.63589889004706</v>
      </c>
      <c r="X149" s="103"/>
    </row>
    <row r="150" spans="1:24" ht="13.5" customHeight="1">
      <c r="A150" s="104"/>
      <c r="B150" s="3" t="s">
        <v>31</v>
      </c>
      <c r="C150" s="3" t="s">
        <v>124</v>
      </c>
      <c r="E150" s="87">
        <v>7.7551538461</v>
      </c>
      <c r="F150" s="88">
        <v>12.3836730769</v>
      </c>
      <c r="G150" s="89">
        <v>0.0940228846153</v>
      </c>
      <c r="H150" s="88">
        <v>7.6626923076</v>
      </c>
      <c r="I150" s="88">
        <v>7.6735</v>
      </c>
      <c r="J150" s="88">
        <v>5.974076923</v>
      </c>
      <c r="K150" s="87">
        <v>0.2646923076</v>
      </c>
      <c r="L150" s="88">
        <v>7.882</v>
      </c>
      <c r="M150" s="89">
        <v>1.1679826923</v>
      </c>
      <c r="N150" s="90">
        <v>0.006877942307</v>
      </c>
      <c r="O150" s="91">
        <v>0.2593288461</v>
      </c>
      <c r="P150" s="85">
        <v>2.4900115384</v>
      </c>
      <c r="Q150" s="85">
        <v>10.6095192307</v>
      </c>
      <c r="R150" s="91">
        <v>0.1743461538</v>
      </c>
      <c r="S150" s="58">
        <v>12.113387549999999</v>
      </c>
      <c r="T150" s="92">
        <v>84.3</v>
      </c>
      <c r="U150" s="92">
        <v>83.1</v>
      </c>
      <c r="V150" s="92">
        <v>85.6</v>
      </c>
      <c r="W150" s="93">
        <v>71.49961894288933</v>
      </c>
      <c r="X150" s="103"/>
    </row>
    <row r="151" spans="1:24" ht="13.5" customHeight="1">
      <c r="A151" s="104"/>
      <c r="B151" s="3" t="s">
        <v>20</v>
      </c>
      <c r="C151" s="3" t="s">
        <v>110</v>
      </c>
      <c r="E151" s="87">
        <v>7.77406</v>
      </c>
      <c r="F151" s="88">
        <v>12.14804</v>
      </c>
      <c r="G151" s="89">
        <v>0.093318</v>
      </c>
      <c r="H151" s="88">
        <v>7.71058</v>
      </c>
      <c r="I151" s="88">
        <v>7.714</v>
      </c>
      <c r="J151" s="88">
        <v>5.94846</v>
      </c>
      <c r="K151" s="87">
        <v>0.26884</v>
      </c>
      <c r="L151" s="88">
        <v>8.01652</v>
      </c>
      <c r="M151" s="89">
        <v>1.171278</v>
      </c>
      <c r="N151" s="90">
        <v>0.00679372</v>
      </c>
      <c r="O151" s="91">
        <v>0.25838</v>
      </c>
      <c r="P151" s="85">
        <v>2.484952</v>
      </c>
      <c r="Q151" s="85">
        <v>10.29024</v>
      </c>
      <c r="R151" s="91">
        <v>0.17714</v>
      </c>
      <c r="S151" s="58">
        <v>11.93790988</v>
      </c>
      <c r="T151" s="92">
        <v>84.5</v>
      </c>
      <c r="U151" s="92">
        <v>83.2</v>
      </c>
      <c r="V151" s="92">
        <v>85.9</v>
      </c>
      <c r="W151" s="93">
        <v>71.89978289157699</v>
      </c>
      <c r="X151" s="103"/>
    </row>
    <row r="152" spans="1:24" ht="21" customHeight="1">
      <c r="A152" s="104">
        <v>2011</v>
      </c>
      <c r="B152" s="3" t="s">
        <v>21</v>
      </c>
      <c r="C152" s="3" t="s">
        <v>99</v>
      </c>
      <c r="E152" s="87">
        <v>7.7807</v>
      </c>
      <c r="F152" s="88">
        <v>12.27054</v>
      </c>
      <c r="G152" s="89">
        <v>0.0942198</v>
      </c>
      <c r="H152" s="88">
        <v>7.83042</v>
      </c>
      <c r="I152" s="88">
        <v>7.74606</v>
      </c>
      <c r="J152" s="88">
        <v>6.04446</v>
      </c>
      <c r="K152" s="87">
        <v>0.2762</v>
      </c>
      <c r="L152" s="88">
        <v>8.13436</v>
      </c>
      <c r="M152" s="89">
        <v>1.181348</v>
      </c>
      <c r="N152" s="90">
        <v>0.00695384</v>
      </c>
      <c r="O152" s="91">
        <v>0.254974</v>
      </c>
      <c r="P152" s="85">
        <v>2.542142</v>
      </c>
      <c r="Q152" s="85">
        <v>10.39514</v>
      </c>
      <c r="R152" s="91">
        <v>0.1749</v>
      </c>
      <c r="S152" s="58">
        <v>12.03471708</v>
      </c>
      <c r="T152" s="92">
        <v>83.7</v>
      </c>
      <c r="U152" s="92">
        <v>82.4</v>
      </c>
      <c r="V152" s="92">
        <v>85.2</v>
      </c>
      <c r="W152" s="93">
        <v>71.37288595162428</v>
      </c>
      <c r="X152" s="103"/>
    </row>
    <row r="153" spans="1:24" ht="13.5" customHeight="1">
      <c r="A153" s="104"/>
      <c r="B153" s="3" t="s">
        <v>22</v>
      </c>
      <c r="C153" s="3" t="s">
        <v>125</v>
      </c>
      <c r="E153" s="87">
        <v>7.7893333333</v>
      </c>
      <c r="F153" s="88">
        <v>12.5614047619</v>
      </c>
      <c r="G153" s="89">
        <v>0.09420452380950001</v>
      </c>
      <c r="H153" s="88">
        <v>7.8878809523</v>
      </c>
      <c r="I153" s="88">
        <v>7.8522142857</v>
      </c>
      <c r="J153" s="88">
        <v>6.1001666666</v>
      </c>
      <c r="K153" s="87">
        <v>0.2752857142</v>
      </c>
      <c r="L153" s="88">
        <v>8.1991904761</v>
      </c>
      <c r="M153" s="89">
        <v>1.1858666666</v>
      </c>
      <c r="N153" s="90">
        <v>0.00696047619</v>
      </c>
      <c r="O153" s="91">
        <v>0.2540761904</v>
      </c>
      <c r="P153" s="85">
        <v>2.5566619047</v>
      </c>
      <c r="Q153" s="85">
        <v>10.635547619</v>
      </c>
      <c r="R153" s="91">
        <v>0.1739761904</v>
      </c>
      <c r="S153" s="58">
        <v>12.173350209999999</v>
      </c>
      <c r="T153" s="92">
        <v>83.3</v>
      </c>
      <c r="U153" s="92">
        <v>82</v>
      </c>
      <c r="V153" s="92">
        <v>84.7</v>
      </c>
      <c r="W153" s="93">
        <v>71.35107221930397</v>
      </c>
      <c r="X153" s="103"/>
    </row>
    <row r="154" spans="1:24" ht="13.5" customHeight="1">
      <c r="A154" s="104"/>
      <c r="B154" s="3" t="s">
        <v>23</v>
      </c>
      <c r="C154" s="3" t="s">
        <v>101</v>
      </c>
      <c r="E154" s="87">
        <v>7.792037037</v>
      </c>
      <c r="F154" s="88">
        <v>12.5935185185</v>
      </c>
      <c r="G154" s="89">
        <v>0.0953303703703</v>
      </c>
      <c r="H154" s="88">
        <v>7.9782222222</v>
      </c>
      <c r="I154" s="88">
        <v>7.8776851851</v>
      </c>
      <c r="J154" s="88">
        <v>6.145037037</v>
      </c>
      <c r="K154" s="87">
        <v>0.2734074074</v>
      </c>
      <c r="L154" s="88">
        <v>8.472074074</v>
      </c>
      <c r="M154" s="89">
        <v>1.1892425925</v>
      </c>
      <c r="N154" s="90">
        <v>0.006957851851</v>
      </c>
      <c r="O154" s="91">
        <v>0.2565166666</v>
      </c>
      <c r="P154" s="85">
        <v>2.567087037</v>
      </c>
      <c r="Q154" s="85">
        <v>10.9138148148</v>
      </c>
      <c r="R154" s="91">
        <v>0.1739814814</v>
      </c>
      <c r="S154" s="58">
        <v>12.31237296</v>
      </c>
      <c r="T154" s="92">
        <v>82.8</v>
      </c>
      <c r="U154" s="92">
        <v>81.6</v>
      </c>
      <c r="V154" s="92">
        <v>84.2</v>
      </c>
      <c r="W154" s="93">
        <v>71.06409940017507</v>
      </c>
      <c r="X154" s="103"/>
    </row>
    <row r="155" spans="1:24" ht="13.5" customHeight="1">
      <c r="A155" s="104"/>
      <c r="B155" s="3" t="s">
        <v>24</v>
      </c>
      <c r="C155" s="3" t="s">
        <v>102</v>
      </c>
      <c r="E155" s="87">
        <v>7.7728181818</v>
      </c>
      <c r="F155" s="88">
        <v>12.7221590909</v>
      </c>
      <c r="G155" s="89">
        <v>0.0933131818181</v>
      </c>
      <c r="H155" s="88">
        <v>8.1194318181</v>
      </c>
      <c r="I155" s="88">
        <v>8.22775</v>
      </c>
      <c r="J155" s="88">
        <v>6.2330454545</v>
      </c>
      <c r="K155" s="87">
        <v>0.2759090909</v>
      </c>
      <c r="L155" s="88">
        <v>8.6634090909</v>
      </c>
      <c r="M155" s="89">
        <v>1.193490909</v>
      </c>
      <c r="N155" s="90">
        <v>0.007171727272</v>
      </c>
      <c r="O155" s="91">
        <v>0.258425</v>
      </c>
      <c r="P155" s="85">
        <v>2.5815568181</v>
      </c>
      <c r="Q155" s="85">
        <v>11.2438863636</v>
      </c>
      <c r="R155" s="91">
        <v>0.1775</v>
      </c>
      <c r="S155" s="58">
        <v>12.42584007</v>
      </c>
      <c r="T155" s="92">
        <v>82.4</v>
      </c>
      <c r="U155" s="92">
        <v>81.2</v>
      </c>
      <c r="V155" s="92">
        <v>83.7</v>
      </c>
      <c r="W155" s="93">
        <v>70.80569049002625</v>
      </c>
      <c r="X155" s="103"/>
    </row>
    <row r="156" spans="1:24" ht="13.5" customHeight="1">
      <c r="A156" s="104"/>
      <c r="B156" s="3" t="s">
        <v>25</v>
      </c>
      <c r="C156" s="3" t="s">
        <v>117</v>
      </c>
      <c r="E156" s="87">
        <v>7.7739166666</v>
      </c>
      <c r="F156" s="88">
        <v>12.6941875</v>
      </c>
      <c r="G156" s="89">
        <v>0.0958016666666</v>
      </c>
      <c r="H156" s="88">
        <v>8.028125</v>
      </c>
      <c r="I156" s="88">
        <v>8.2965833333</v>
      </c>
      <c r="J156" s="88">
        <v>6.2782708333</v>
      </c>
      <c r="K156" s="87">
        <v>0.2795625</v>
      </c>
      <c r="L156" s="88">
        <v>8.8976458333</v>
      </c>
      <c r="M156" s="89">
        <v>1.1994145833</v>
      </c>
      <c r="N156" s="90">
        <v>0.007168791666</v>
      </c>
      <c r="O156" s="91">
        <v>0.2573770833</v>
      </c>
      <c r="P156" s="85">
        <v>2.5781145833</v>
      </c>
      <c r="Q156" s="85">
        <v>11.1341666666</v>
      </c>
      <c r="R156" s="91">
        <v>0.1769166666</v>
      </c>
      <c r="S156" s="58">
        <v>12.41997562</v>
      </c>
      <c r="T156" s="92">
        <v>82</v>
      </c>
      <c r="U156" s="92">
        <v>80.6</v>
      </c>
      <c r="V156" s="92">
        <v>83.5</v>
      </c>
      <c r="W156" s="93">
        <v>70.77848355215718</v>
      </c>
      <c r="X156" s="103"/>
    </row>
    <row r="157" spans="1:24" ht="13.5" customHeight="1">
      <c r="A157" s="104"/>
      <c r="B157" s="3" t="s">
        <v>26</v>
      </c>
      <c r="C157" s="3" t="s">
        <v>118</v>
      </c>
      <c r="E157" s="87">
        <v>7.7845</v>
      </c>
      <c r="F157" s="88">
        <v>12.62198</v>
      </c>
      <c r="G157" s="89">
        <v>0.0967368</v>
      </c>
      <c r="H157" s="88">
        <v>7.96068</v>
      </c>
      <c r="I157" s="88">
        <v>8.24926</v>
      </c>
      <c r="J157" s="88">
        <v>6.30532</v>
      </c>
      <c r="K157" s="87">
        <v>0.27904</v>
      </c>
      <c r="L157" s="88">
        <v>9.25936</v>
      </c>
      <c r="M157" s="89">
        <v>1.204486</v>
      </c>
      <c r="N157" s="90">
        <v>0.007203</v>
      </c>
      <c r="O157" s="91">
        <v>0.255522</v>
      </c>
      <c r="P157" s="85">
        <v>2.569684</v>
      </c>
      <c r="Q157" s="85">
        <v>11.19304</v>
      </c>
      <c r="R157" s="91">
        <v>0.1755</v>
      </c>
      <c r="S157" s="58">
        <v>12.44891565</v>
      </c>
      <c r="T157" s="92">
        <v>81.7</v>
      </c>
      <c r="U157" s="92">
        <v>80.3</v>
      </c>
      <c r="V157" s="92">
        <v>83.3</v>
      </c>
      <c r="W157" s="93">
        <v>70.6357750371075</v>
      </c>
      <c r="X157" s="103"/>
    </row>
    <row r="158" spans="1:24" ht="13.5" customHeight="1">
      <c r="A158" s="104"/>
      <c r="B158" s="3" t="s">
        <v>27</v>
      </c>
      <c r="C158" s="3" t="s">
        <v>105</v>
      </c>
      <c r="E158" s="87">
        <v>7.78866</v>
      </c>
      <c r="F158" s="88">
        <v>12.57104</v>
      </c>
      <c r="G158" s="89">
        <v>0.09822239999999999</v>
      </c>
      <c r="H158" s="88">
        <v>8.1459</v>
      </c>
      <c r="I158" s="88">
        <v>8.38938</v>
      </c>
      <c r="J158" s="88">
        <v>6.40488</v>
      </c>
      <c r="K158" s="87">
        <v>0.27916</v>
      </c>
      <c r="L158" s="88">
        <v>9.4617</v>
      </c>
      <c r="M158" s="89">
        <v>1.208102</v>
      </c>
      <c r="N158" s="90">
        <v>0.00736404</v>
      </c>
      <c r="O158" s="91">
        <v>0.258606</v>
      </c>
      <c r="P158" s="85">
        <v>2.60295</v>
      </c>
      <c r="Q158" s="85">
        <v>11.12438</v>
      </c>
      <c r="R158" s="91">
        <v>0.17698</v>
      </c>
      <c r="S158" s="58">
        <v>12.42080674</v>
      </c>
      <c r="T158" s="92">
        <v>81.3</v>
      </c>
      <c r="U158" s="92">
        <v>79.9</v>
      </c>
      <c r="V158" s="92">
        <v>83</v>
      </c>
      <c r="W158" s="93">
        <v>69.81379656018566</v>
      </c>
      <c r="X158" s="103"/>
    </row>
    <row r="159" spans="1:24" ht="13.5" customHeight="1">
      <c r="A159" s="104"/>
      <c r="B159" s="3" t="s">
        <v>28</v>
      </c>
      <c r="C159" s="3" t="s">
        <v>121</v>
      </c>
      <c r="E159" s="87">
        <v>7.7968888888</v>
      </c>
      <c r="F159" s="88">
        <v>12.7567592592</v>
      </c>
      <c r="G159" s="89">
        <v>0.101169074074</v>
      </c>
      <c r="H159" s="88">
        <v>7.9463703703</v>
      </c>
      <c r="I159" s="88">
        <v>8.1843888888</v>
      </c>
      <c r="J159" s="88">
        <v>6.4481851851</v>
      </c>
      <c r="K159" s="87">
        <v>0.2778888888</v>
      </c>
      <c r="L159" s="88">
        <v>9.9841296296</v>
      </c>
      <c r="M159" s="89">
        <v>1.2195833333</v>
      </c>
      <c r="N159" s="90">
        <v>0.007257259259</v>
      </c>
      <c r="O159" s="91">
        <v>0.2612407407</v>
      </c>
      <c r="P159" s="85">
        <v>2.6112092592</v>
      </c>
      <c r="Q159" s="85">
        <v>11.1831296296</v>
      </c>
      <c r="R159" s="91">
        <v>0.1810925925</v>
      </c>
      <c r="S159" s="58">
        <v>12.52135824</v>
      </c>
      <c r="T159" s="92">
        <v>80.7</v>
      </c>
      <c r="U159" s="92">
        <v>79.2</v>
      </c>
      <c r="V159" s="92">
        <v>82.4</v>
      </c>
      <c r="W159" s="93">
        <v>67.77078286183398</v>
      </c>
      <c r="X159" s="103"/>
    </row>
    <row r="160" spans="1:24" ht="13.5" customHeight="1">
      <c r="A160" s="104"/>
      <c r="B160" s="3" t="s">
        <v>29</v>
      </c>
      <c r="C160" s="3" t="s">
        <v>122</v>
      </c>
      <c r="E160" s="87">
        <v>7.7934166666</v>
      </c>
      <c r="F160" s="88">
        <v>12.314125</v>
      </c>
      <c r="G160" s="89">
        <v>0.10150749999999999</v>
      </c>
      <c r="H160" s="88">
        <v>7.8</v>
      </c>
      <c r="I160" s="88">
        <v>8.0050208333</v>
      </c>
      <c r="J160" s="88">
        <v>6.2494583333</v>
      </c>
      <c r="K160" s="87">
        <v>0.2748333333</v>
      </c>
      <c r="L160" s="88">
        <v>9.0061041666</v>
      </c>
      <c r="M160" s="89">
        <v>1.2225416666</v>
      </c>
      <c r="N160" s="90">
        <v>0.006985125</v>
      </c>
      <c r="O160" s="91">
        <v>0.257125</v>
      </c>
      <c r="P160" s="85">
        <v>2.53643125</v>
      </c>
      <c r="Q160" s="85">
        <v>10.7451875</v>
      </c>
      <c r="R160" s="91">
        <v>0.179</v>
      </c>
      <c r="S160" s="58">
        <v>12.272416400000001</v>
      </c>
      <c r="T160" s="92">
        <v>81.4</v>
      </c>
      <c r="U160" s="92">
        <v>79.9</v>
      </c>
      <c r="V160" s="92">
        <v>83.2</v>
      </c>
      <c r="W160" s="93">
        <v>68.55038558430763</v>
      </c>
      <c r="X160" s="103"/>
    </row>
    <row r="161" spans="1:24" ht="13.5" customHeight="1">
      <c r="A161" s="104"/>
      <c r="B161" s="3" t="s">
        <v>30</v>
      </c>
      <c r="C161" s="3" t="s">
        <v>123</v>
      </c>
      <c r="E161" s="87">
        <v>7.7774166666</v>
      </c>
      <c r="F161" s="88">
        <v>12.2689375</v>
      </c>
      <c r="G161" s="89">
        <v>0.10144979166660001</v>
      </c>
      <c r="H161" s="88">
        <v>7.6370625</v>
      </c>
      <c r="I161" s="88">
        <v>7.9128958333</v>
      </c>
      <c r="J161" s="88">
        <v>6.1032083333</v>
      </c>
      <c r="K161" s="87">
        <v>0.2647083333</v>
      </c>
      <c r="L161" s="88">
        <v>8.683125</v>
      </c>
      <c r="M161" s="89">
        <v>1.22250625</v>
      </c>
      <c r="N161" s="90">
        <v>0.006775416666</v>
      </c>
      <c r="O161" s="91">
        <v>0.25211875</v>
      </c>
      <c r="P161" s="85">
        <v>2.4824354166</v>
      </c>
      <c r="Q161" s="85">
        <v>10.6853958333</v>
      </c>
      <c r="R161" s="91">
        <v>0.1757916666</v>
      </c>
      <c r="S161" s="58">
        <v>12.23430978</v>
      </c>
      <c r="T161" s="92">
        <v>82</v>
      </c>
      <c r="U161" s="92">
        <v>80.5</v>
      </c>
      <c r="V161" s="92">
        <v>83.6</v>
      </c>
      <c r="W161" s="93">
        <v>70.90214731141427</v>
      </c>
      <c r="X161" s="103"/>
    </row>
    <row r="162" spans="1:24" ht="13.5" customHeight="1">
      <c r="A162" s="104"/>
      <c r="B162" s="3" t="s">
        <v>31</v>
      </c>
      <c r="C162" s="3" t="s">
        <v>124</v>
      </c>
      <c r="E162" s="87">
        <v>7.7811153846</v>
      </c>
      <c r="F162" s="88">
        <v>12.3031538461</v>
      </c>
      <c r="G162" s="89">
        <v>0.1004073076923</v>
      </c>
      <c r="H162" s="88">
        <v>7.588826923</v>
      </c>
      <c r="I162" s="88">
        <v>7.8552884615</v>
      </c>
      <c r="J162" s="88">
        <v>6.0350961538</v>
      </c>
      <c r="K162" s="87">
        <v>0.2666923076</v>
      </c>
      <c r="L162" s="88">
        <v>8.5716923076</v>
      </c>
      <c r="M162" s="89">
        <v>1.225901923</v>
      </c>
      <c r="N162" s="90">
        <v>0.006862769229999999</v>
      </c>
      <c r="O162" s="91">
        <v>0.2518346153</v>
      </c>
      <c r="P162" s="85">
        <v>2.4665807692</v>
      </c>
      <c r="Q162" s="85">
        <v>10.5549615384</v>
      </c>
      <c r="R162" s="91">
        <v>0.1825</v>
      </c>
      <c r="S162" s="58">
        <v>12.188703069999999</v>
      </c>
      <c r="T162" s="92">
        <v>82</v>
      </c>
      <c r="U162" s="92">
        <v>80.5</v>
      </c>
      <c r="V162" s="92">
        <v>83.7</v>
      </c>
      <c r="W162" s="93">
        <v>71.13639612192148</v>
      </c>
      <c r="X162" s="103"/>
    </row>
    <row r="163" spans="1:24" ht="13.5" customHeight="1">
      <c r="A163" s="104"/>
      <c r="B163" s="3" t="s">
        <v>20</v>
      </c>
      <c r="C163" s="3" t="s">
        <v>110</v>
      </c>
      <c r="E163" s="87">
        <v>7.7769</v>
      </c>
      <c r="F163" s="88">
        <v>12.1257</v>
      </c>
      <c r="G163" s="89">
        <v>0.09999079999999999</v>
      </c>
      <c r="H163" s="88">
        <v>7.59772</v>
      </c>
      <c r="I163" s="88">
        <v>7.8746</v>
      </c>
      <c r="J163" s="88">
        <v>6.00272</v>
      </c>
      <c r="K163" s="87">
        <v>0.26576</v>
      </c>
      <c r="L163" s="88">
        <v>8.34824</v>
      </c>
      <c r="M163" s="89">
        <v>1.225562</v>
      </c>
      <c r="N163" s="90">
        <v>0.0067766400000000004</v>
      </c>
      <c r="O163" s="91">
        <v>0.250082</v>
      </c>
      <c r="P163" s="85">
        <v>2.460514</v>
      </c>
      <c r="Q163" s="85">
        <v>10.24968</v>
      </c>
      <c r="R163" s="91">
        <v>0.18082</v>
      </c>
      <c r="S163" s="58">
        <v>12.02394193</v>
      </c>
      <c r="T163" s="92">
        <v>82.4</v>
      </c>
      <c r="U163" s="92">
        <v>80.9</v>
      </c>
      <c r="V163" s="92">
        <v>84.1</v>
      </c>
      <c r="W163" s="93">
        <v>71.868630857938</v>
      </c>
      <c r="X163" s="103"/>
    </row>
    <row r="164" spans="1:23" ht="5.25" customHeight="1">
      <c r="A164" s="113"/>
      <c r="B164" s="34"/>
      <c r="C164" s="34"/>
      <c r="D164" s="9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95"/>
      <c r="U164" s="95"/>
      <c r="V164" s="95"/>
      <c r="W164" s="95"/>
    </row>
    <row r="165" spans="1:16" ht="13.5" customHeight="1">
      <c r="A165" s="124" t="s">
        <v>75</v>
      </c>
      <c r="B165" s="17" t="s">
        <v>152</v>
      </c>
      <c r="C165" s="32"/>
      <c r="O165" s="40" t="s">
        <v>75</v>
      </c>
      <c r="P165" s="24" t="s">
        <v>158</v>
      </c>
    </row>
    <row r="166" spans="1:16" ht="13.5" customHeight="1">
      <c r="A166" s="17"/>
      <c r="B166" s="17" t="s">
        <v>153</v>
      </c>
      <c r="C166" s="32"/>
      <c r="P166" s="3" t="s">
        <v>159</v>
      </c>
    </row>
    <row r="167" spans="1:23" ht="13.5" customHeight="1">
      <c r="A167" s="125"/>
      <c r="B167" s="125" t="s">
        <v>154</v>
      </c>
      <c r="C167" s="32"/>
      <c r="O167" s="24"/>
      <c r="P167" s="24"/>
      <c r="W167" s="39"/>
    </row>
    <row r="168" spans="1:16" ht="13.5" customHeight="1">
      <c r="A168" s="126"/>
      <c r="B168" s="126" t="s">
        <v>155</v>
      </c>
      <c r="C168" s="32"/>
      <c r="O168" s="24"/>
      <c r="P168" s="24"/>
    </row>
    <row r="169" spans="1:16" ht="13.5" customHeight="1">
      <c r="A169" s="40" t="s">
        <v>97</v>
      </c>
      <c r="B169" s="3" t="s">
        <v>156</v>
      </c>
      <c r="C169" s="32"/>
      <c r="O169" s="54" t="s">
        <v>97</v>
      </c>
      <c r="P169" s="68" t="s">
        <v>116</v>
      </c>
    </row>
    <row r="170" spans="1:22" ht="13.5" customHeight="1">
      <c r="A170" s="3"/>
      <c r="B170" s="53" t="s">
        <v>157</v>
      </c>
      <c r="C170" s="32"/>
      <c r="E170" s="87"/>
      <c r="F170" s="88"/>
      <c r="G170" s="89"/>
      <c r="H170" s="88"/>
      <c r="I170" s="88"/>
      <c r="J170" s="88"/>
      <c r="K170" s="87"/>
      <c r="L170" s="88"/>
      <c r="M170" s="89"/>
      <c r="N170" s="90"/>
      <c r="O170" s="91"/>
      <c r="P170" s="85"/>
      <c r="Q170" s="85"/>
      <c r="R170" s="91"/>
      <c r="S170" s="58"/>
      <c r="T170" s="92"/>
      <c r="U170" s="92"/>
      <c r="V170" s="92"/>
    </row>
    <row r="171" spans="3:21" ht="13.5" customHeight="1">
      <c r="C171" s="59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1"/>
      <c r="S171" s="62"/>
      <c r="T171" s="62"/>
      <c r="U171" s="62"/>
    </row>
    <row r="172" spans="3:22" ht="13.5" customHeight="1">
      <c r="C172" s="32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1"/>
      <c r="T172" s="62"/>
      <c r="U172" s="62"/>
      <c r="V172" s="62"/>
    </row>
    <row r="173" ht="13.5" customHeight="1">
      <c r="C173" s="32"/>
    </row>
    <row r="174" ht="13.5" customHeight="1">
      <c r="C174" s="32"/>
    </row>
    <row r="175" ht="13.5" customHeight="1">
      <c r="C175" s="32"/>
    </row>
    <row r="176" ht="13.5" customHeight="1">
      <c r="C176" s="32"/>
    </row>
    <row r="177" ht="13.5" customHeight="1">
      <c r="C177" s="32"/>
    </row>
    <row r="178" ht="13.5" customHeight="1">
      <c r="C178" s="32"/>
    </row>
    <row r="179" ht="13.5" customHeight="1">
      <c r="C179" s="32"/>
    </row>
    <row r="180" ht="13.5" customHeight="1">
      <c r="C180" s="32"/>
    </row>
    <row r="181" ht="13.5" customHeight="1">
      <c r="C181" s="32"/>
    </row>
    <row r="182" ht="13.5" customHeight="1">
      <c r="C182" s="32"/>
    </row>
    <row r="183" ht="13.5" customHeight="1">
      <c r="C183" s="32"/>
    </row>
    <row r="184" ht="13.5" customHeight="1">
      <c r="C184" s="32"/>
    </row>
    <row r="185" ht="13.5" customHeight="1">
      <c r="C185" s="32"/>
    </row>
    <row r="186" ht="13.5" customHeight="1">
      <c r="C186" s="32"/>
    </row>
    <row r="187" ht="13.5" customHeight="1">
      <c r="C187" s="32"/>
    </row>
    <row r="188" ht="13.5" customHeight="1">
      <c r="C188" s="32"/>
    </row>
    <row r="189" ht="13.5" customHeight="1">
      <c r="C189" s="32"/>
    </row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</sheetData>
  <sheetProtection/>
  <mergeCells count="4">
    <mergeCell ref="T11:V11"/>
    <mergeCell ref="T12:V12"/>
    <mergeCell ref="T9:V9"/>
    <mergeCell ref="T10:V10"/>
  </mergeCells>
  <printOptions horizontalCentered="1"/>
  <pageMargins left="0.3937007874015748" right="0.3937007874015748" top="0" bottom="0" header="0.3937007874015748" footer="0.3937007874015748"/>
  <pageSetup horizontalDpi="300" verticalDpi="300" orientation="landscape" paperSize="9" scale="64" r:id="rId1"/>
  <headerFooter alignWithMargins="0">
    <oddFooter xml:space="preserve">&amp;L&amp;"Times New Roman"&amp;10©2024 Hong Kong Monetary Authority &amp;"PMingLiu"&amp;10香港金融管理局&amp;R&amp;"新細明體,Regular"&amp;10金融數據月報&amp;"Times New Roman,Regular" Monthly Statistical Bulletin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290"/>
  <sheetViews>
    <sheetView showGridLines="0" zoomScale="70" zoomScaleNormal="70" zoomScalePageLayoutView="0" workbookViewId="0" topLeftCell="A1">
      <pane xSplit="4" ySplit="15" topLeftCell="E16" activePane="bottomRight" state="frozen"/>
      <selection pane="topLeft" activeCell="A59" sqref="A59"/>
      <selection pane="topRight" activeCell="A59" sqref="A59"/>
      <selection pane="bottomLeft" activeCell="A59" sqref="A59"/>
      <selection pane="bottomRight" activeCell="A1" sqref="A1:Y1"/>
    </sheetView>
  </sheetViews>
  <sheetFormatPr defaultColWidth="9.59765625" defaultRowHeight="13.5" customHeight="1"/>
  <cols>
    <col min="1" max="1" width="4.59765625" style="110" customWidth="1"/>
    <col min="2" max="2" width="4.59765625" style="5" customWidth="1"/>
    <col min="3" max="3" width="6.09765625" style="5" customWidth="1"/>
    <col min="4" max="4" width="0.203125" style="5" customWidth="1"/>
    <col min="5" max="6" width="7.19921875" style="5" customWidth="1"/>
    <col min="7" max="7" width="8" style="5" bestFit="1" customWidth="1"/>
    <col min="8" max="8" width="10.3984375" style="5" customWidth="1"/>
    <col min="9" max="9" width="7.8984375" style="5" bestFit="1" customWidth="1"/>
    <col min="10" max="11" width="8.3984375" style="5" bestFit="1" customWidth="1"/>
    <col min="12" max="12" width="7.8984375" style="5" bestFit="1" customWidth="1"/>
    <col min="13" max="13" width="8.09765625" style="5" bestFit="1" customWidth="1"/>
    <col min="14" max="14" width="8.09765625" style="5" customWidth="1"/>
    <col min="15" max="15" width="8.59765625" style="5" customWidth="1"/>
    <col min="16" max="16" width="6.8984375" style="5" bestFit="1" customWidth="1"/>
    <col min="17" max="17" width="7.69921875" style="5" bestFit="1" customWidth="1"/>
    <col min="18" max="18" width="6" style="5" bestFit="1" customWidth="1"/>
    <col min="19" max="19" width="7.69921875" style="5" bestFit="1" customWidth="1"/>
    <col min="20" max="20" width="6.8984375" style="5" bestFit="1" customWidth="1"/>
    <col min="21" max="21" width="8.3984375" style="5" bestFit="1" customWidth="1"/>
    <col min="22" max="22" width="9.59765625" style="5" bestFit="1" customWidth="1"/>
    <col min="23" max="23" width="9.8984375" style="5" bestFit="1" customWidth="1"/>
    <col min="24" max="24" width="9.69921875" style="5" customWidth="1"/>
    <col min="25" max="25" width="9.69921875" style="5" bestFit="1" customWidth="1"/>
    <col min="26" max="26" width="13.59765625" style="5" customWidth="1"/>
    <col min="27" max="16384" width="9.59765625" style="5" customWidth="1"/>
  </cols>
  <sheetData>
    <row r="1" spans="1:25" s="63" customFormat="1" ht="24">
      <c r="A1" s="132" t="s">
        <v>87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</row>
    <row r="2" spans="1:25" s="64" customFormat="1" ht="24">
      <c r="A2" s="133" t="s">
        <v>113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</row>
    <row r="3" spans="1:17" s="64" customFormat="1" ht="19.5">
      <c r="A3" s="11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28" ht="12.75">
      <c r="A4" s="116" t="s">
        <v>74</v>
      </c>
      <c r="Y4" s="66"/>
      <c r="Z4" s="66" t="s">
        <v>0</v>
      </c>
      <c r="AB4" s="66"/>
    </row>
    <row r="5" spans="1:28" ht="14.25">
      <c r="A5" s="117" t="s">
        <v>32</v>
      </c>
      <c r="O5" s="66"/>
      <c r="Y5" s="42"/>
      <c r="Z5" s="42" t="s">
        <v>91</v>
      </c>
      <c r="AA5" s="68"/>
      <c r="AB5" s="42"/>
    </row>
    <row r="6" spans="1:28" ht="4.5" customHeight="1">
      <c r="A6" s="118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43"/>
      <c r="P6" s="34"/>
      <c r="Q6" s="34"/>
      <c r="R6" s="34"/>
      <c r="S6" s="34"/>
      <c r="T6" s="34"/>
      <c r="U6" s="34"/>
      <c r="V6" s="34"/>
      <c r="W6" s="34"/>
      <c r="X6" s="34"/>
      <c r="Y6" s="34"/>
      <c r="Z6" s="52"/>
      <c r="AA6" s="68"/>
      <c r="AB6" s="42"/>
    </row>
    <row r="7" spans="1:28" s="68" customFormat="1" ht="14.25">
      <c r="A7" s="117"/>
      <c r="E7" s="67"/>
      <c r="G7" s="70"/>
      <c r="H7" s="71"/>
      <c r="I7" s="70"/>
      <c r="L7" s="69"/>
      <c r="M7" s="69"/>
      <c r="O7" s="42"/>
      <c r="P7" s="5"/>
      <c r="Q7" s="5"/>
      <c r="R7" s="5"/>
      <c r="S7" s="5"/>
      <c r="T7" s="5"/>
      <c r="U7" s="5"/>
      <c r="V7" s="5"/>
      <c r="W7" s="5"/>
      <c r="X7" s="72" t="s">
        <v>71</v>
      </c>
      <c r="Y7" s="5"/>
      <c r="Z7" s="12" t="s">
        <v>92</v>
      </c>
      <c r="AA7" s="5"/>
      <c r="AB7" s="5"/>
    </row>
    <row r="8" spans="24:26" ht="15" customHeight="1">
      <c r="X8" s="72" t="s">
        <v>72</v>
      </c>
      <c r="Z8" s="12" t="s">
        <v>95</v>
      </c>
    </row>
    <row r="9" spans="23:26" ht="13.5" customHeight="1">
      <c r="W9" s="131" t="s">
        <v>94</v>
      </c>
      <c r="X9" s="131"/>
      <c r="Y9" s="131"/>
      <c r="Z9" s="73" t="s">
        <v>96</v>
      </c>
    </row>
    <row r="10" spans="13:26" ht="12.75">
      <c r="M10" s="12" t="s">
        <v>1</v>
      </c>
      <c r="N10" s="74"/>
      <c r="W10" s="75" t="s">
        <v>77</v>
      </c>
      <c r="X10" s="75"/>
      <c r="Y10" s="75"/>
      <c r="Z10" s="12" t="s">
        <v>77</v>
      </c>
    </row>
    <row r="11" spans="5:26" ht="12.75">
      <c r="E11" s="74" t="s">
        <v>2</v>
      </c>
      <c r="G11" s="74" t="s">
        <v>3</v>
      </c>
      <c r="H11" s="74" t="s">
        <v>4</v>
      </c>
      <c r="I11" s="74" t="s">
        <v>5</v>
      </c>
      <c r="J11" s="74" t="s">
        <v>6</v>
      </c>
      <c r="K11" s="74" t="s">
        <v>7</v>
      </c>
      <c r="L11" s="74" t="s">
        <v>8</v>
      </c>
      <c r="M11" s="74" t="s">
        <v>9</v>
      </c>
      <c r="N11" s="74" t="s">
        <v>10</v>
      </c>
      <c r="O11" s="74" t="s">
        <v>11</v>
      </c>
      <c r="P11" s="74" t="s">
        <v>78</v>
      </c>
      <c r="Q11" s="74" t="s">
        <v>45</v>
      </c>
      <c r="R11" s="74" t="s">
        <v>79</v>
      </c>
      <c r="S11" s="74" t="s">
        <v>80</v>
      </c>
      <c r="T11" s="74" t="s">
        <v>46</v>
      </c>
      <c r="U11" s="74" t="s">
        <v>47</v>
      </c>
      <c r="V11" s="74"/>
      <c r="W11" s="74" t="s">
        <v>49</v>
      </c>
      <c r="X11" s="74" t="s">
        <v>50</v>
      </c>
      <c r="Y11" s="74" t="s">
        <v>51</v>
      </c>
      <c r="Z11" s="12"/>
    </row>
    <row r="12" spans="1:26" ht="12.75">
      <c r="A12" s="116" t="s">
        <v>12</v>
      </c>
      <c r="E12" s="74" t="s">
        <v>13</v>
      </c>
      <c r="F12" s="74" t="s">
        <v>14</v>
      </c>
      <c r="G12" s="74" t="s">
        <v>15</v>
      </c>
      <c r="H12" s="74" t="s">
        <v>16</v>
      </c>
      <c r="I12" s="74" t="s">
        <v>13</v>
      </c>
      <c r="J12" s="74" t="s">
        <v>13</v>
      </c>
      <c r="K12" s="74" t="s">
        <v>13</v>
      </c>
      <c r="L12" s="74" t="s">
        <v>17</v>
      </c>
      <c r="M12" s="74" t="s">
        <v>13</v>
      </c>
      <c r="N12" s="74" t="s">
        <v>18</v>
      </c>
      <c r="O12" s="74" t="s">
        <v>19</v>
      </c>
      <c r="P12" s="74" t="s">
        <v>18</v>
      </c>
      <c r="Q12" s="74" t="s">
        <v>52</v>
      </c>
      <c r="R12" s="74" t="s">
        <v>18</v>
      </c>
      <c r="S12" s="74" t="s">
        <v>81</v>
      </c>
      <c r="T12" s="66" t="s">
        <v>53</v>
      </c>
      <c r="U12" s="66" t="s">
        <v>54</v>
      </c>
      <c r="V12" s="66" t="s">
        <v>57</v>
      </c>
      <c r="W12" s="74" t="s">
        <v>58</v>
      </c>
      <c r="X12" s="74" t="s">
        <v>58</v>
      </c>
      <c r="Y12" s="74" t="s">
        <v>58</v>
      </c>
      <c r="Z12" s="12" t="s">
        <v>49</v>
      </c>
    </row>
    <row r="13" spans="1:26" s="68" customFormat="1" ht="14.25">
      <c r="A13" s="119" t="s">
        <v>42</v>
      </c>
      <c r="C13" s="73"/>
      <c r="D13" s="73"/>
      <c r="E13" s="41" t="s">
        <v>33</v>
      </c>
      <c r="F13" s="41" t="s">
        <v>34</v>
      </c>
      <c r="G13" s="73" t="s">
        <v>43</v>
      </c>
      <c r="H13" s="41" t="s">
        <v>35</v>
      </c>
      <c r="I13" s="41" t="s">
        <v>36</v>
      </c>
      <c r="J13" s="41" t="s">
        <v>37</v>
      </c>
      <c r="K13" s="42" t="s">
        <v>38</v>
      </c>
      <c r="L13" s="73" t="s">
        <v>44</v>
      </c>
      <c r="M13" s="41" t="s">
        <v>39</v>
      </c>
      <c r="N13" s="41" t="s">
        <v>40</v>
      </c>
      <c r="O13" s="41" t="s">
        <v>41</v>
      </c>
      <c r="P13" s="73" t="s">
        <v>82</v>
      </c>
      <c r="Q13" s="41" t="s">
        <v>59</v>
      </c>
      <c r="R13" s="73" t="s">
        <v>83</v>
      </c>
      <c r="S13" s="41" t="s">
        <v>84</v>
      </c>
      <c r="T13" s="42" t="s">
        <v>112</v>
      </c>
      <c r="U13" s="42" t="s">
        <v>60</v>
      </c>
      <c r="V13" s="42" t="s">
        <v>63</v>
      </c>
      <c r="W13" s="42" t="s">
        <v>90</v>
      </c>
      <c r="X13" s="42" t="s">
        <v>64</v>
      </c>
      <c r="Y13" s="42" t="s">
        <v>65</v>
      </c>
      <c r="Z13" s="12" t="s">
        <v>58</v>
      </c>
    </row>
    <row r="14" spans="16:26" ht="14.25">
      <c r="P14" s="41" t="s">
        <v>85</v>
      </c>
      <c r="Q14" s="41"/>
      <c r="R14" s="41" t="s">
        <v>85</v>
      </c>
      <c r="S14" s="41" t="s">
        <v>86</v>
      </c>
      <c r="T14" s="42"/>
      <c r="U14" s="42" t="s">
        <v>66</v>
      </c>
      <c r="V14" s="42" t="s">
        <v>68</v>
      </c>
      <c r="W14" s="42" t="s">
        <v>89</v>
      </c>
      <c r="X14" s="42" t="s">
        <v>69</v>
      </c>
      <c r="Y14" s="42" t="s">
        <v>70</v>
      </c>
      <c r="Z14" s="42" t="s">
        <v>88</v>
      </c>
    </row>
    <row r="15" spans="1:26" ht="14.25">
      <c r="A15" s="11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44"/>
      <c r="Q15" s="44"/>
      <c r="R15" s="44"/>
      <c r="S15" s="44"/>
      <c r="T15" s="45"/>
      <c r="U15" s="45"/>
      <c r="V15" s="50"/>
      <c r="W15" s="45"/>
      <c r="X15" s="45"/>
      <c r="Y15" s="45"/>
      <c r="Z15" s="34"/>
    </row>
    <row r="16" ht="6" customHeight="1"/>
    <row r="17" spans="1:26" ht="13.5" customHeight="1">
      <c r="A17" s="116">
        <v>1979</v>
      </c>
      <c r="B17" s="46" t="s">
        <v>31</v>
      </c>
      <c r="C17" s="5" t="s">
        <v>109</v>
      </c>
      <c r="E17" s="83">
        <v>5.017</v>
      </c>
      <c r="F17" s="5">
        <v>10.69</v>
      </c>
      <c r="G17" s="5">
        <v>2.83</v>
      </c>
      <c r="H17" s="14">
        <v>0.0205</v>
      </c>
      <c r="I17" s="5">
        <v>4.25</v>
      </c>
      <c r="J17" s="5">
        <v>5.49</v>
      </c>
      <c r="K17" s="5">
        <v>2.3</v>
      </c>
      <c r="L17" s="5">
        <v>2.54</v>
      </c>
      <c r="M17" s="13">
        <v>0.13</v>
      </c>
      <c r="N17" s="5">
        <v>3.05</v>
      </c>
      <c r="O17" s="14">
        <v>3.2798</v>
      </c>
      <c r="P17" s="13">
        <v>0.174</v>
      </c>
      <c r="Q17" s="14">
        <v>0.0103</v>
      </c>
      <c r="R17" s="5">
        <v>1.21</v>
      </c>
      <c r="S17" s="14">
        <v>0.0061</v>
      </c>
      <c r="T17" s="13">
        <v>0.248</v>
      </c>
      <c r="U17" s="81">
        <v>2.29</v>
      </c>
      <c r="V17" s="80">
        <v>6.4914</v>
      </c>
      <c r="W17" s="12" t="s">
        <v>115</v>
      </c>
      <c r="X17" s="12" t="s">
        <v>115</v>
      </c>
      <c r="Y17" s="12" t="s">
        <v>115</v>
      </c>
      <c r="Z17" s="12" t="s">
        <v>115</v>
      </c>
    </row>
    <row r="18" spans="2:26" ht="13.5" customHeight="1">
      <c r="B18" s="46" t="s">
        <v>20</v>
      </c>
      <c r="C18" s="5" t="s">
        <v>110</v>
      </c>
      <c r="E18" s="83">
        <v>4.95</v>
      </c>
      <c r="F18" s="5">
        <v>10.9</v>
      </c>
      <c r="G18" s="5">
        <v>2.86</v>
      </c>
      <c r="H18" s="14">
        <v>0.0205</v>
      </c>
      <c r="I18" s="5">
        <v>4.23</v>
      </c>
      <c r="J18" s="5">
        <v>5.47</v>
      </c>
      <c r="K18" s="5">
        <v>2.28</v>
      </c>
      <c r="L18" s="5">
        <v>2.58</v>
      </c>
      <c r="M18" s="13">
        <v>0.132</v>
      </c>
      <c r="N18" s="5">
        <v>3.1</v>
      </c>
      <c r="O18" s="14">
        <v>3.2798</v>
      </c>
      <c r="P18" s="13">
        <v>0.175</v>
      </c>
      <c r="Q18" s="14">
        <v>0.0103</v>
      </c>
      <c r="R18" s="5">
        <v>1.22</v>
      </c>
      <c r="S18" s="14">
        <v>0.0061</v>
      </c>
      <c r="T18" s="13">
        <v>0.246</v>
      </c>
      <c r="U18" s="81">
        <v>2.27</v>
      </c>
      <c r="V18" s="80">
        <v>6.4943</v>
      </c>
      <c r="W18" s="12" t="s">
        <v>115</v>
      </c>
      <c r="X18" s="12" t="s">
        <v>115</v>
      </c>
      <c r="Y18" s="12" t="s">
        <v>115</v>
      </c>
      <c r="Z18" s="12" t="s">
        <v>115</v>
      </c>
    </row>
    <row r="19" spans="1:26" ht="21" customHeight="1">
      <c r="A19" s="116">
        <v>1980</v>
      </c>
      <c r="B19" s="46" t="s">
        <v>21</v>
      </c>
      <c r="C19" s="5" t="s">
        <v>111</v>
      </c>
      <c r="E19" s="83">
        <v>4.865</v>
      </c>
      <c r="F19" s="5">
        <v>11.02</v>
      </c>
      <c r="G19" s="5">
        <v>2.82</v>
      </c>
      <c r="H19" s="14">
        <v>0.0205</v>
      </c>
      <c r="I19" s="5">
        <v>4.18</v>
      </c>
      <c r="J19" s="5">
        <v>5.42</v>
      </c>
      <c r="K19" s="5">
        <v>2.26</v>
      </c>
      <c r="L19" s="5">
        <v>2.56</v>
      </c>
      <c r="M19" s="13">
        <v>0.125</v>
      </c>
      <c r="N19" s="5">
        <v>3.06</v>
      </c>
      <c r="O19" s="14">
        <v>3.27</v>
      </c>
      <c r="P19" s="13">
        <v>0.173</v>
      </c>
      <c r="Q19" s="14">
        <v>0.0098</v>
      </c>
      <c r="R19" s="5">
        <v>1.21</v>
      </c>
      <c r="S19" s="14">
        <v>0.0061</v>
      </c>
      <c r="T19" s="13">
        <v>0.241</v>
      </c>
      <c r="U19" s="81">
        <v>2.24</v>
      </c>
      <c r="V19" s="80">
        <v>6.4235</v>
      </c>
      <c r="W19" s="12" t="s">
        <v>115</v>
      </c>
      <c r="X19" s="12" t="s">
        <v>115</v>
      </c>
      <c r="Y19" s="12" t="s">
        <v>115</v>
      </c>
      <c r="Z19" s="12" t="s">
        <v>115</v>
      </c>
    </row>
    <row r="20" spans="2:26" ht="13.5" customHeight="1">
      <c r="B20" s="46" t="s">
        <v>22</v>
      </c>
      <c r="C20" s="5" t="s">
        <v>114</v>
      </c>
      <c r="E20" s="83">
        <v>4.9</v>
      </c>
      <c r="F20" s="5">
        <v>11.23</v>
      </c>
      <c r="G20" s="5">
        <v>2.8</v>
      </c>
      <c r="H20" s="14">
        <v>0.0201</v>
      </c>
      <c r="I20" s="5">
        <v>4.24</v>
      </c>
      <c r="J20" s="5">
        <v>5.42</v>
      </c>
      <c r="K20" s="5">
        <v>2.28</v>
      </c>
      <c r="L20" s="5">
        <v>2.54</v>
      </c>
      <c r="M20" s="13">
        <v>0.13</v>
      </c>
      <c r="N20" s="5">
        <v>3</v>
      </c>
      <c r="O20" s="14">
        <v>3.2532</v>
      </c>
      <c r="P20" s="13">
        <v>0.172</v>
      </c>
      <c r="Q20" s="14">
        <v>0.0084</v>
      </c>
      <c r="R20" s="5">
        <v>1.2</v>
      </c>
      <c r="S20" s="14">
        <v>0.0061</v>
      </c>
      <c r="T20" s="13">
        <v>0.242</v>
      </c>
      <c r="U20" s="81">
        <v>2.25</v>
      </c>
      <c r="V20" s="80">
        <v>6.4336</v>
      </c>
      <c r="W20" s="12" t="s">
        <v>115</v>
      </c>
      <c r="X20" s="12" t="s">
        <v>115</v>
      </c>
      <c r="Y20" s="12" t="s">
        <v>115</v>
      </c>
      <c r="Z20" s="12" t="s">
        <v>115</v>
      </c>
    </row>
    <row r="21" spans="2:26" ht="13.5" customHeight="1">
      <c r="B21" s="46" t="s">
        <v>23</v>
      </c>
      <c r="C21" s="5" t="s">
        <v>101</v>
      </c>
      <c r="E21" s="83">
        <v>5.02</v>
      </c>
      <c r="F21" s="5">
        <v>11.11</v>
      </c>
      <c r="G21" s="5">
        <v>2.72</v>
      </c>
      <c r="H21" s="14">
        <v>0.0202</v>
      </c>
      <c r="I21" s="5">
        <v>4.29</v>
      </c>
      <c r="J21" s="5">
        <v>5.48</v>
      </c>
      <c r="K21" s="5">
        <v>2.27</v>
      </c>
      <c r="L21" s="5">
        <v>2.48</v>
      </c>
      <c r="M21" s="13">
        <v>0.13</v>
      </c>
      <c r="N21" s="5">
        <v>2.86</v>
      </c>
      <c r="O21" s="14">
        <v>3.2783</v>
      </c>
      <c r="P21" s="13">
        <v>0.168</v>
      </c>
      <c r="Q21" s="14">
        <v>0.0086</v>
      </c>
      <c r="R21" s="5">
        <v>1.17</v>
      </c>
      <c r="S21" s="14">
        <v>0.0059</v>
      </c>
      <c r="T21" s="13">
        <v>0.248</v>
      </c>
      <c r="U21" s="81">
        <v>2.26</v>
      </c>
      <c r="V21" s="80">
        <v>6.41822</v>
      </c>
      <c r="W21" s="12" t="s">
        <v>115</v>
      </c>
      <c r="X21" s="12" t="s">
        <v>115</v>
      </c>
      <c r="Y21" s="12" t="s">
        <v>115</v>
      </c>
      <c r="Z21" s="12" t="s">
        <v>115</v>
      </c>
    </row>
    <row r="22" spans="2:26" ht="13.5" customHeight="1">
      <c r="B22" s="46" t="s">
        <v>24</v>
      </c>
      <c r="C22" s="5" t="s">
        <v>102</v>
      </c>
      <c r="E22" s="83">
        <v>4.993</v>
      </c>
      <c r="F22" s="5">
        <v>11.09</v>
      </c>
      <c r="G22" s="5">
        <v>2.67</v>
      </c>
      <c r="H22" s="14">
        <v>0.02</v>
      </c>
      <c r="I22" s="5">
        <v>4.21</v>
      </c>
      <c r="J22" s="5">
        <v>5.48</v>
      </c>
      <c r="K22" s="5">
        <v>2.24</v>
      </c>
      <c r="L22" s="5">
        <v>2.43</v>
      </c>
      <c r="M22" s="13">
        <v>0.126</v>
      </c>
      <c r="N22" s="5">
        <v>2.86</v>
      </c>
      <c r="O22" s="14">
        <v>3.2552</v>
      </c>
      <c r="P22" s="13">
        <v>0.165</v>
      </c>
      <c r="Q22" s="14">
        <v>0.0084</v>
      </c>
      <c r="R22" s="5">
        <v>1.15</v>
      </c>
      <c r="S22" s="14">
        <v>0.0057</v>
      </c>
      <c r="T22" s="13">
        <v>0.247</v>
      </c>
      <c r="U22" s="81">
        <v>2.19</v>
      </c>
      <c r="V22" s="80">
        <v>6.34151</v>
      </c>
      <c r="W22" s="12" t="s">
        <v>115</v>
      </c>
      <c r="X22" s="12" t="s">
        <v>115</v>
      </c>
      <c r="Y22" s="12" t="s">
        <v>115</v>
      </c>
      <c r="Z22" s="12" t="s">
        <v>115</v>
      </c>
    </row>
    <row r="23" spans="2:26" ht="13.5" customHeight="1">
      <c r="B23" s="46" t="s">
        <v>25</v>
      </c>
      <c r="C23" s="5" t="s">
        <v>103</v>
      </c>
      <c r="E23" s="83">
        <v>4.912</v>
      </c>
      <c r="F23" s="5">
        <v>11.33</v>
      </c>
      <c r="G23" s="5">
        <v>2.74</v>
      </c>
      <c r="H23" s="14">
        <v>0.0216</v>
      </c>
      <c r="I23" s="5">
        <v>4.19</v>
      </c>
      <c r="J23" s="5">
        <v>5.57</v>
      </c>
      <c r="K23" s="5">
        <v>2.28</v>
      </c>
      <c r="L23" s="5">
        <v>2.49</v>
      </c>
      <c r="M23" s="13">
        <v>0.12</v>
      </c>
      <c r="N23" s="5">
        <v>2.96</v>
      </c>
      <c r="O23" s="14">
        <v>3.2664</v>
      </c>
      <c r="P23" s="13">
        <v>0.17</v>
      </c>
      <c r="Q23" s="14">
        <v>0.0082</v>
      </c>
      <c r="R23" s="5">
        <v>1.18</v>
      </c>
      <c r="S23" s="14">
        <v>0.0058</v>
      </c>
      <c r="T23" s="13">
        <v>0.244</v>
      </c>
      <c r="U23" s="81">
        <v>2.25</v>
      </c>
      <c r="V23" s="80">
        <v>6.40785</v>
      </c>
      <c r="W23" s="12" t="s">
        <v>115</v>
      </c>
      <c r="X23" s="12" t="s">
        <v>115</v>
      </c>
      <c r="Y23" s="12" t="s">
        <v>115</v>
      </c>
      <c r="Z23" s="12" t="s">
        <v>115</v>
      </c>
    </row>
    <row r="24" spans="2:26" ht="13.5" customHeight="1">
      <c r="B24" s="46" t="s">
        <v>26</v>
      </c>
      <c r="C24" s="5" t="s">
        <v>104</v>
      </c>
      <c r="E24" s="83">
        <v>4.922</v>
      </c>
      <c r="F24" s="5">
        <v>11.52</v>
      </c>
      <c r="G24" s="5">
        <v>2.79</v>
      </c>
      <c r="H24" s="14">
        <v>0.0226</v>
      </c>
      <c r="I24" s="5">
        <v>4.28</v>
      </c>
      <c r="J24" s="5">
        <v>5.69</v>
      </c>
      <c r="K24" s="5">
        <v>2.32</v>
      </c>
      <c r="L24" s="5">
        <v>2.54</v>
      </c>
      <c r="M24" s="13">
        <v>0.126</v>
      </c>
      <c r="N24" s="5">
        <v>3.02</v>
      </c>
      <c r="O24" s="14">
        <v>3.323</v>
      </c>
      <c r="P24" s="13">
        <v>0.174</v>
      </c>
      <c r="Q24" s="14">
        <v>0.0082</v>
      </c>
      <c r="R24" s="5">
        <v>1.2</v>
      </c>
      <c r="S24" s="14">
        <v>0.0059</v>
      </c>
      <c r="T24" s="13">
        <v>0.245</v>
      </c>
      <c r="U24" s="81">
        <v>2.3</v>
      </c>
      <c r="V24" s="80">
        <v>6.4996</v>
      </c>
      <c r="W24" s="12" t="s">
        <v>115</v>
      </c>
      <c r="X24" s="12" t="s">
        <v>115</v>
      </c>
      <c r="Y24" s="12" t="s">
        <v>115</v>
      </c>
      <c r="Z24" s="12" t="s">
        <v>115</v>
      </c>
    </row>
    <row r="25" spans="2:26" ht="13.5" customHeight="1">
      <c r="B25" s="46" t="s">
        <v>27</v>
      </c>
      <c r="C25" s="5" t="s">
        <v>105</v>
      </c>
      <c r="E25" s="83">
        <v>4.92</v>
      </c>
      <c r="F25" s="5">
        <v>11.69</v>
      </c>
      <c r="G25" s="5">
        <v>2.82</v>
      </c>
      <c r="H25" s="14">
        <v>0.0223</v>
      </c>
      <c r="I25" s="5">
        <v>4.27</v>
      </c>
      <c r="J25" s="5">
        <v>5.71</v>
      </c>
      <c r="K25" s="5">
        <v>2.33</v>
      </c>
      <c r="L25" s="5">
        <v>2.58</v>
      </c>
      <c r="M25" s="13">
        <v>0.132</v>
      </c>
      <c r="N25" s="5">
        <v>3.07</v>
      </c>
      <c r="O25" s="14">
        <v>3.3648</v>
      </c>
      <c r="P25" s="13">
        <v>0.175</v>
      </c>
      <c r="Q25" s="14">
        <v>0.0081</v>
      </c>
      <c r="R25" s="5">
        <v>1.22</v>
      </c>
      <c r="S25" s="14">
        <v>0.0059</v>
      </c>
      <c r="T25" s="13">
        <v>0.245</v>
      </c>
      <c r="U25" s="81">
        <v>2.3</v>
      </c>
      <c r="V25" s="80">
        <v>6.53209</v>
      </c>
      <c r="W25" s="12" t="s">
        <v>115</v>
      </c>
      <c r="X25" s="12" t="s">
        <v>115</v>
      </c>
      <c r="Y25" s="12" t="s">
        <v>115</v>
      </c>
      <c r="Z25" s="12" t="s">
        <v>115</v>
      </c>
    </row>
    <row r="26" spans="2:26" ht="13.5" customHeight="1">
      <c r="B26" s="46" t="s">
        <v>28</v>
      </c>
      <c r="C26" s="5" t="s">
        <v>106</v>
      </c>
      <c r="E26" s="83">
        <v>4.951</v>
      </c>
      <c r="F26" s="5">
        <v>11.75</v>
      </c>
      <c r="G26" s="5">
        <v>2.77</v>
      </c>
      <c r="H26" s="14">
        <v>0.0221</v>
      </c>
      <c r="I26" s="5">
        <v>4.27</v>
      </c>
      <c r="J26" s="5">
        <v>5.75</v>
      </c>
      <c r="K26" s="5">
        <v>2.33</v>
      </c>
      <c r="L26" s="5">
        <v>2.54</v>
      </c>
      <c r="M26" s="13">
        <v>0.133</v>
      </c>
      <c r="N26" s="5">
        <v>3</v>
      </c>
      <c r="O26" s="14">
        <v>3.3648</v>
      </c>
      <c r="P26" s="13">
        <v>0.173</v>
      </c>
      <c r="Q26" s="14">
        <v>0.008</v>
      </c>
      <c r="R26" s="5">
        <v>1.2</v>
      </c>
      <c r="S26" s="14">
        <v>0.0059</v>
      </c>
      <c r="T26" s="13">
        <v>0.246</v>
      </c>
      <c r="U26" s="81">
        <v>2.31</v>
      </c>
      <c r="V26" s="80">
        <v>6.50269</v>
      </c>
      <c r="W26" s="12" t="s">
        <v>115</v>
      </c>
      <c r="X26" s="12" t="s">
        <v>115</v>
      </c>
      <c r="Y26" s="12" t="s">
        <v>115</v>
      </c>
      <c r="Z26" s="12" t="s">
        <v>115</v>
      </c>
    </row>
    <row r="27" spans="2:26" ht="13.5" customHeight="1">
      <c r="B27" s="46" t="s">
        <v>29</v>
      </c>
      <c r="C27" s="5" t="s">
        <v>107</v>
      </c>
      <c r="E27" s="83">
        <v>4.958</v>
      </c>
      <c r="F27" s="5">
        <v>11.93</v>
      </c>
      <c r="G27" s="5">
        <v>2.77</v>
      </c>
      <c r="H27" s="14">
        <v>0.0231</v>
      </c>
      <c r="I27" s="5">
        <v>4.26</v>
      </c>
      <c r="J27" s="5">
        <v>5.81</v>
      </c>
      <c r="K27" s="5">
        <v>2.34</v>
      </c>
      <c r="L27" s="5">
        <v>2.55</v>
      </c>
      <c r="M27" s="13">
        <v>0.135</v>
      </c>
      <c r="N27" s="5">
        <v>3.03</v>
      </c>
      <c r="O27" s="14">
        <v>3.3648</v>
      </c>
      <c r="P27" s="13">
        <v>0.173</v>
      </c>
      <c r="Q27" s="14">
        <v>0.008</v>
      </c>
      <c r="R27" s="5">
        <v>1.2</v>
      </c>
      <c r="S27" s="14">
        <v>0.0059</v>
      </c>
      <c r="T27" s="13">
        <v>0.246</v>
      </c>
      <c r="U27" s="81">
        <v>2.33</v>
      </c>
      <c r="V27" s="80">
        <v>6.53732</v>
      </c>
      <c r="W27" s="12" t="s">
        <v>115</v>
      </c>
      <c r="X27" s="12" t="s">
        <v>115</v>
      </c>
      <c r="Y27" s="12" t="s">
        <v>115</v>
      </c>
      <c r="Z27" s="12" t="s">
        <v>115</v>
      </c>
    </row>
    <row r="28" spans="2:26" ht="13.5" customHeight="1">
      <c r="B28" s="46" t="s">
        <v>30</v>
      </c>
      <c r="C28" s="5" t="s">
        <v>108</v>
      </c>
      <c r="E28" s="83">
        <v>5.028</v>
      </c>
      <c r="F28" s="5">
        <v>12.16</v>
      </c>
      <c r="G28" s="5">
        <v>2.74</v>
      </c>
      <c r="H28" s="14">
        <v>0.0241</v>
      </c>
      <c r="I28" s="5">
        <v>4.31</v>
      </c>
      <c r="J28" s="5">
        <v>5.91</v>
      </c>
      <c r="K28" s="5">
        <v>2.41</v>
      </c>
      <c r="L28" s="5">
        <v>2.53</v>
      </c>
      <c r="M28" s="13">
        <v>0.135</v>
      </c>
      <c r="N28" s="5">
        <v>3.04</v>
      </c>
      <c r="O28" s="14">
        <v>3.3795</v>
      </c>
      <c r="P28" s="13">
        <v>0.17</v>
      </c>
      <c r="Q28" s="14">
        <v>0.0079</v>
      </c>
      <c r="R28" s="5">
        <v>1.19</v>
      </c>
      <c r="S28" s="14">
        <v>0.0058</v>
      </c>
      <c r="T28" s="13">
        <v>0.249</v>
      </c>
      <c r="U28" s="81">
        <v>2.36</v>
      </c>
      <c r="V28" s="80">
        <v>6.57788</v>
      </c>
      <c r="W28" s="12" t="s">
        <v>115</v>
      </c>
      <c r="X28" s="12" t="s">
        <v>115</v>
      </c>
      <c r="Y28" s="12" t="s">
        <v>115</v>
      </c>
      <c r="Z28" s="12" t="s">
        <v>115</v>
      </c>
    </row>
    <row r="29" spans="2:26" ht="13.5" customHeight="1">
      <c r="B29" s="46" t="s">
        <v>31</v>
      </c>
      <c r="C29" s="5" t="s">
        <v>109</v>
      </c>
      <c r="E29" s="83">
        <v>5.1</v>
      </c>
      <c r="F29" s="5">
        <v>12.24</v>
      </c>
      <c r="G29" s="5">
        <v>2.65</v>
      </c>
      <c r="H29" s="14">
        <v>0.024</v>
      </c>
      <c r="I29" s="5">
        <v>4.31</v>
      </c>
      <c r="J29" s="5">
        <v>5.96</v>
      </c>
      <c r="K29" s="5">
        <v>2.44</v>
      </c>
      <c r="L29" s="5">
        <v>2.45</v>
      </c>
      <c r="M29" s="13">
        <v>0.132</v>
      </c>
      <c r="N29" s="5">
        <v>2.96</v>
      </c>
      <c r="O29" s="14">
        <v>3.3588</v>
      </c>
      <c r="P29" s="13">
        <v>0.165</v>
      </c>
      <c r="Q29" s="14">
        <v>0.0077</v>
      </c>
      <c r="R29" s="5">
        <v>1.15</v>
      </c>
      <c r="S29" s="14">
        <v>0.0056</v>
      </c>
      <c r="T29" s="13">
        <v>0.253</v>
      </c>
      <c r="U29" s="81">
        <v>2.36</v>
      </c>
      <c r="V29" s="80">
        <v>6.54325</v>
      </c>
      <c r="W29" s="12" t="s">
        <v>115</v>
      </c>
      <c r="X29" s="12" t="s">
        <v>115</v>
      </c>
      <c r="Y29" s="12" t="s">
        <v>115</v>
      </c>
      <c r="Z29" s="12" t="s">
        <v>115</v>
      </c>
    </row>
    <row r="30" spans="1:26" ht="13.5" customHeight="1">
      <c r="A30" s="116"/>
      <c r="B30" s="46" t="s">
        <v>20</v>
      </c>
      <c r="C30" s="5" t="s">
        <v>110</v>
      </c>
      <c r="D30" s="12"/>
      <c r="E30" s="83">
        <v>5.144</v>
      </c>
      <c r="F30" s="48">
        <v>12.08</v>
      </c>
      <c r="G30" s="48">
        <v>2.61</v>
      </c>
      <c r="H30" s="14">
        <v>0.0245</v>
      </c>
      <c r="I30" s="48">
        <v>4.3</v>
      </c>
      <c r="J30" s="48">
        <v>6.02</v>
      </c>
      <c r="K30" s="48">
        <v>2.44</v>
      </c>
      <c r="L30" s="48">
        <v>2.41</v>
      </c>
      <c r="M30" s="47">
        <v>0.137</v>
      </c>
      <c r="N30" s="48">
        <v>2.89</v>
      </c>
      <c r="O30" s="49">
        <v>3.3399</v>
      </c>
      <c r="P30" s="13">
        <v>0.162</v>
      </c>
      <c r="Q30" s="14">
        <v>0.0078</v>
      </c>
      <c r="R30" s="5">
        <v>1.13</v>
      </c>
      <c r="S30" s="14">
        <v>0.0055</v>
      </c>
      <c r="T30" s="13">
        <v>0.256</v>
      </c>
      <c r="U30" s="81">
        <v>2.33</v>
      </c>
      <c r="V30" s="80">
        <v>6.51462</v>
      </c>
      <c r="W30" s="12" t="s">
        <v>115</v>
      </c>
      <c r="X30" s="12" t="s">
        <v>115</v>
      </c>
      <c r="Y30" s="12" t="s">
        <v>115</v>
      </c>
      <c r="Z30" s="12" t="s">
        <v>115</v>
      </c>
    </row>
    <row r="31" spans="1:26" ht="21" customHeight="1">
      <c r="A31" s="116">
        <v>1981</v>
      </c>
      <c r="B31" s="46" t="s">
        <v>21</v>
      </c>
      <c r="C31" s="5" t="s">
        <v>111</v>
      </c>
      <c r="D31" s="74"/>
      <c r="E31" s="83">
        <v>5.1896223076</v>
      </c>
      <c r="F31" s="76">
        <v>12.5157692307</v>
      </c>
      <c r="G31" s="76">
        <v>2.5957692307</v>
      </c>
      <c r="H31" s="49">
        <v>0.0256769230769</v>
      </c>
      <c r="I31" s="48">
        <v>4.3715384615</v>
      </c>
      <c r="J31" s="76">
        <v>6.1284615384</v>
      </c>
      <c r="K31" s="76">
        <v>2.4973076923</v>
      </c>
      <c r="L31" s="76">
        <v>2.3892307692</v>
      </c>
      <c r="M31" s="47">
        <v>0.1384615384</v>
      </c>
      <c r="N31" s="76">
        <v>2.8665384615</v>
      </c>
      <c r="O31" s="49">
        <v>3.3571384615</v>
      </c>
      <c r="P31" s="47">
        <v>0.1643846153</v>
      </c>
      <c r="Q31" s="49">
        <v>0.007823076923</v>
      </c>
      <c r="R31" s="48">
        <v>1.138076923</v>
      </c>
      <c r="S31" s="49">
        <v>0.0056</v>
      </c>
      <c r="T31" s="47">
        <v>0.257</v>
      </c>
      <c r="U31" s="76">
        <v>2.33</v>
      </c>
      <c r="V31" s="77">
        <v>6.57823</v>
      </c>
      <c r="W31" s="12" t="s">
        <v>115</v>
      </c>
      <c r="X31" s="12" t="s">
        <v>115</v>
      </c>
      <c r="Y31" s="12" t="s">
        <v>115</v>
      </c>
      <c r="Z31" s="12" t="s">
        <v>115</v>
      </c>
    </row>
    <row r="32" spans="2:26" ht="13.5" customHeight="1">
      <c r="B32" s="46" t="s">
        <v>22</v>
      </c>
      <c r="C32" s="5" t="s">
        <v>100</v>
      </c>
      <c r="D32" s="74"/>
      <c r="E32" s="83">
        <v>5.3139047619</v>
      </c>
      <c r="F32" s="48">
        <v>12.2142857142</v>
      </c>
      <c r="G32" s="48">
        <v>2.489047619</v>
      </c>
      <c r="H32" s="49">
        <v>0.025838095238</v>
      </c>
      <c r="I32" s="48">
        <v>4.4466666666</v>
      </c>
      <c r="J32" s="48">
        <v>6.1776190476</v>
      </c>
      <c r="K32" s="48">
        <v>2.5495238095</v>
      </c>
      <c r="L32" s="48">
        <v>2.2866666666</v>
      </c>
      <c r="M32" s="47">
        <v>0.134</v>
      </c>
      <c r="N32" s="48">
        <v>2.7457142857</v>
      </c>
      <c r="O32" s="49">
        <v>3.3169428571</v>
      </c>
      <c r="P32" s="47">
        <v>0.1573333333</v>
      </c>
      <c r="Q32" s="49">
        <v>0.007947619046999999</v>
      </c>
      <c r="R32" s="48">
        <v>1.0871428571</v>
      </c>
      <c r="S32" s="49">
        <v>0.0053666666666</v>
      </c>
      <c r="T32" s="47">
        <v>0.264</v>
      </c>
      <c r="U32" s="76">
        <v>2.34</v>
      </c>
      <c r="V32" s="77">
        <v>6.54053</v>
      </c>
      <c r="W32" s="12" t="s">
        <v>115</v>
      </c>
      <c r="X32" s="12" t="s">
        <v>115</v>
      </c>
      <c r="Y32" s="12" t="s">
        <v>115</v>
      </c>
      <c r="Z32" s="12" t="s">
        <v>115</v>
      </c>
    </row>
    <row r="33" spans="2:26" ht="13.5" customHeight="1">
      <c r="B33" s="46" t="s">
        <v>23</v>
      </c>
      <c r="C33" s="5" t="s">
        <v>101</v>
      </c>
      <c r="D33" s="66"/>
      <c r="E33" s="83">
        <v>5.3062307692</v>
      </c>
      <c r="F33" s="48">
        <v>11.8623076923</v>
      </c>
      <c r="G33" s="48">
        <v>2.5273076923</v>
      </c>
      <c r="H33" s="49">
        <v>0.025457692307599998</v>
      </c>
      <c r="I33" s="48">
        <v>4.4665384615</v>
      </c>
      <c r="J33" s="48">
        <v>6.178076923</v>
      </c>
      <c r="K33" s="48">
        <v>2.5334615384</v>
      </c>
      <c r="L33" s="48">
        <v>2.285</v>
      </c>
      <c r="M33" s="47">
        <v>0.1342307692</v>
      </c>
      <c r="N33" s="48">
        <v>2.7723076923</v>
      </c>
      <c r="O33" s="49">
        <v>3.2773615384</v>
      </c>
      <c r="P33" s="47">
        <v>0.1575</v>
      </c>
      <c r="Q33" s="49">
        <v>0.007892307692</v>
      </c>
      <c r="R33" s="48">
        <v>1.0865384615</v>
      </c>
      <c r="S33" s="49">
        <v>0.0053307692307</v>
      </c>
      <c r="T33" s="47">
        <v>0.262</v>
      </c>
      <c r="U33" s="76">
        <v>2.32</v>
      </c>
      <c r="V33" s="77">
        <v>6.51952</v>
      </c>
      <c r="W33" s="12" t="s">
        <v>115</v>
      </c>
      <c r="X33" s="12" t="s">
        <v>115</v>
      </c>
      <c r="Y33" s="12" t="s">
        <v>115</v>
      </c>
      <c r="Z33" s="12" t="s">
        <v>115</v>
      </c>
    </row>
    <row r="34" spans="2:26" ht="13.5" customHeight="1">
      <c r="B34" s="46" t="s">
        <v>24</v>
      </c>
      <c r="C34" s="5" t="s">
        <v>102</v>
      </c>
      <c r="D34" s="74"/>
      <c r="E34" s="83">
        <v>5.3623809523</v>
      </c>
      <c r="F34" s="48">
        <v>11.7371428571</v>
      </c>
      <c r="G34" s="48">
        <v>2.498095238</v>
      </c>
      <c r="H34" s="49">
        <v>0.0250047619047</v>
      </c>
      <c r="I34" s="48">
        <v>4.5185714285</v>
      </c>
      <c r="J34" s="48">
        <v>6.1952380952</v>
      </c>
      <c r="K34" s="48">
        <v>2.5471428571</v>
      </c>
      <c r="L34" s="48">
        <v>2.2547619047</v>
      </c>
      <c r="M34" s="47">
        <v>0.138047619</v>
      </c>
      <c r="N34" s="48">
        <v>2.7414285714</v>
      </c>
      <c r="O34" s="49">
        <v>3.2595</v>
      </c>
      <c r="P34" s="47">
        <v>0.1564761904</v>
      </c>
      <c r="Q34" s="49">
        <v>0.007895238095</v>
      </c>
      <c r="R34" s="48">
        <v>1.0661904761</v>
      </c>
      <c r="S34" s="49">
        <v>0.0051428571428</v>
      </c>
      <c r="T34" s="47">
        <v>0.264</v>
      </c>
      <c r="U34" s="76">
        <v>2.32</v>
      </c>
      <c r="V34" s="77">
        <v>6.49436</v>
      </c>
      <c r="W34" s="12" t="s">
        <v>115</v>
      </c>
      <c r="X34" s="12" t="s">
        <v>115</v>
      </c>
      <c r="Y34" s="12" t="s">
        <v>115</v>
      </c>
      <c r="Z34" s="12" t="s">
        <v>115</v>
      </c>
    </row>
    <row r="35" spans="2:26" ht="13.5" customHeight="1">
      <c r="B35" s="46" t="s">
        <v>25</v>
      </c>
      <c r="C35" s="5" t="s">
        <v>103</v>
      </c>
      <c r="D35" s="66"/>
      <c r="E35" s="83">
        <v>5.4538846153</v>
      </c>
      <c r="F35" s="48">
        <v>11.4603846153</v>
      </c>
      <c r="G35" s="48">
        <v>2.398076923</v>
      </c>
      <c r="H35" s="49">
        <v>0.024803846153799998</v>
      </c>
      <c r="I35" s="48">
        <v>4.5542307692</v>
      </c>
      <c r="J35" s="48">
        <v>6.2336423076</v>
      </c>
      <c r="K35" s="48">
        <v>2.548076923</v>
      </c>
      <c r="L35" s="48">
        <v>2.1584615384</v>
      </c>
      <c r="M35" s="47">
        <v>0.137576923</v>
      </c>
      <c r="N35" s="48">
        <v>2.66</v>
      </c>
      <c r="O35" s="49">
        <v>3.206376923</v>
      </c>
      <c r="P35" s="47">
        <v>0.1507307692</v>
      </c>
      <c r="Q35" s="49">
        <v>0.00798076923</v>
      </c>
      <c r="R35" s="48">
        <v>1.0123076923</v>
      </c>
      <c r="S35" s="49">
        <v>0.00495</v>
      </c>
      <c r="T35" s="47">
        <v>0.267</v>
      </c>
      <c r="U35" s="76">
        <v>2.33</v>
      </c>
      <c r="V35" s="77">
        <v>6.43121</v>
      </c>
      <c r="W35" s="12" t="s">
        <v>115</v>
      </c>
      <c r="X35" s="12" t="s">
        <v>115</v>
      </c>
      <c r="Y35" s="12" t="s">
        <v>115</v>
      </c>
      <c r="Z35" s="12" t="s">
        <v>115</v>
      </c>
    </row>
    <row r="36" spans="2:26" ht="13.5" customHeight="1">
      <c r="B36" s="46" t="s">
        <v>26</v>
      </c>
      <c r="C36" s="5" t="s">
        <v>104</v>
      </c>
      <c r="D36" s="74"/>
      <c r="E36" s="83">
        <v>5.52824</v>
      </c>
      <c r="F36" s="48">
        <v>10.9752</v>
      </c>
      <c r="G36" s="48">
        <v>2.34</v>
      </c>
      <c r="H36" s="49">
        <v>0.024712</v>
      </c>
      <c r="I36" s="48">
        <v>4.604</v>
      </c>
      <c r="J36" s="48">
        <v>6.3156</v>
      </c>
      <c r="K36" s="48">
        <v>2.5844</v>
      </c>
      <c r="L36" s="48">
        <v>2.1068</v>
      </c>
      <c r="M36" s="47">
        <v>0.141</v>
      </c>
      <c r="N36" s="48">
        <v>2.6836</v>
      </c>
      <c r="O36" s="49">
        <v>3.155736</v>
      </c>
      <c r="P36" s="47">
        <v>0.14696</v>
      </c>
      <c r="Q36" s="49">
        <v>0.008076</v>
      </c>
      <c r="R36" s="48">
        <v>0.994</v>
      </c>
      <c r="S36" s="49">
        <v>0.0048200000000000005</v>
      </c>
      <c r="T36" s="47">
        <v>0.269</v>
      </c>
      <c r="U36" s="76">
        <v>2.36</v>
      </c>
      <c r="V36" s="77">
        <v>6.38437</v>
      </c>
      <c r="W36" s="12" t="s">
        <v>115</v>
      </c>
      <c r="X36" s="12" t="s">
        <v>115</v>
      </c>
      <c r="Y36" s="12" t="s">
        <v>115</v>
      </c>
      <c r="Z36" s="12" t="s">
        <v>115</v>
      </c>
    </row>
    <row r="37" spans="2:26" ht="13.5" customHeight="1">
      <c r="B37" s="46" t="s">
        <v>27</v>
      </c>
      <c r="C37" s="5" t="s">
        <v>105</v>
      </c>
      <c r="D37" s="74"/>
      <c r="E37" s="83">
        <v>5.701125</v>
      </c>
      <c r="F37" s="48">
        <v>10.7575</v>
      </c>
      <c r="G37" s="48">
        <v>2.35</v>
      </c>
      <c r="H37" s="49">
        <v>0.0246416666666</v>
      </c>
      <c r="I37" s="48">
        <v>4.7258333333</v>
      </c>
      <c r="J37" s="48">
        <v>6.5241666666</v>
      </c>
      <c r="K37" s="48">
        <v>2.6491666666</v>
      </c>
      <c r="L37" s="48">
        <v>2.1170833333</v>
      </c>
      <c r="M37" s="47">
        <v>0.1474166666</v>
      </c>
      <c r="N37" s="48">
        <v>2.7379166666</v>
      </c>
      <c r="O37" s="49">
        <v>3.2334083333</v>
      </c>
      <c r="P37" s="47">
        <v>0.1470833333</v>
      </c>
      <c r="Q37" s="49">
        <v>0.008304166666</v>
      </c>
      <c r="R37" s="48">
        <v>0.9995833333</v>
      </c>
      <c r="S37" s="49">
        <v>0.0048625</v>
      </c>
      <c r="T37" s="47">
        <v>0.264</v>
      </c>
      <c r="U37" s="76">
        <v>2.42</v>
      </c>
      <c r="V37" s="77">
        <v>6.46565</v>
      </c>
      <c r="W37" s="12" t="s">
        <v>115</v>
      </c>
      <c r="X37" s="12" t="s">
        <v>115</v>
      </c>
      <c r="Y37" s="12" t="s">
        <v>115</v>
      </c>
      <c r="Z37" s="12" t="s">
        <v>115</v>
      </c>
    </row>
    <row r="38" spans="2:26" ht="13.5" customHeight="1">
      <c r="B38" s="46" t="s">
        <v>28</v>
      </c>
      <c r="C38" s="5" t="s">
        <v>106</v>
      </c>
      <c r="D38" s="74"/>
      <c r="E38" s="83">
        <v>5.9496666666</v>
      </c>
      <c r="F38" s="48">
        <v>10.9108333333</v>
      </c>
      <c r="G38" s="48">
        <v>2.3945833333</v>
      </c>
      <c r="H38" s="49">
        <v>0.0256375</v>
      </c>
      <c r="I38" s="48">
        <v>4.8783333333</v>
      </c>
      <c r="J38" s="48">
        <v>6.7933333333</v>
      </c>
      <c r="K38" s="48">
        <v>2.7554166666</v>
      </c>
      <c r="L38" s="48">
        <v>2.16</v>
      </c>
      <c r="M38" s="47">
        <v>0.1505833333</v>
      </c>
      <c r="N38" s="48">
        <v>2.765</v>
      </c>
      <c r="O38" s="49">
        <v>3.292425</v>
      </c>
      <c r="P38" s="47">
        <v>0.1497083333</v>
      </c>
      <c r="Q38" s="49">
        <v>0.008633333332999999</v>
      </c>
      <c r="R38" s="48">
        <v>1.0175</v>
      </c>
      <c r="S38" s="49">
        <v>0.004945833333300001</v>
      </c>
      <c r="T38" s="47">
        <v>0.264</v>
      </c>
      <c r="U38" s="76">
        <v>2.5</v>
      </c>
      <c r="V38" s="77">
        <v>6.66581</v>
      </c>
      <c r="W38" s="12" t="s">
        <v>115</v>
      </c>
      <c r="X38" s="12" t="s">
        <v>115</v>
      </c>
      <c r="Y38" s="12" t="s">
        <v>115</v>
      </c>
      <c r="Z38" s="12" t="s">
        <v>115</v>
      </c>
    </row>
    <row r="39" spans="2:26" ht="13.5" customHeight="1">
      <c r="B39" s="46" t="s">
        <v>29</v>
      </c>
      <c r="C39" s="5" t="s">
        <v>107</v>
      </c>
      <c r="D39" s="66"/>
      <c r="E39" s="83">
        <v>6.03452</v>
      </c>
      <c r="F39" s="48">
        <v>11.0192</v>
      </c>
      <c r="G39" s="48">
        <v>2.5772</v>
      </c>
      <c r="H39" s="49">
        <v>0.026404</v>
      </c>
      <c r="I39" s="48">
        <v>5.0432</v>
      </c>
      <c r="J39" s="48">
        <v>6.9396</v>
      </c>
      <c r="K39" s="48">
        <v>2.8224</v>
      </c>
      <c r="L39" s="48">
        <v>2.3316</v>
      </c>
      <c r="M39" s="47">
        <v>0.15568</v>
      </c>
      <c r="N39" s="48">
        <v>3.0012</v>
      </c>
      <c r="O39" s="49">
        <v>3.408868</v>
      </c>
      <c r="P39" s="47">
        <v>0.16088</v>
      </c>
      <c r="Q39" s="49">
        <v>0.008776</v>
      </c>
      <c r="R39" s="48">
        <v>1.0916</v>
      </c>
      <c r="S39" s="49">
        <v>0.005256</v>
      </c>
      <c r="T39" s="47">
        <v>0.268</v>
      </c>
      <c r="U39" s="76">
        <v>2.56</v>
      </c>
      <c r="V39" s="77">
        <v>6.88483</v>
      </c>
      <c r="W39" s="12" t="s">
        <v>115</v>
      </c>
      <c r="X39" s="12" t="s">
        <v>115</v>
      </c>
      <c r="Y39" s="12" t="s">
        <v>115</v>
      </c>
      <c r="Z39" s="12" t="s">
        <v>115</v>
      </c>
    </row>
    <row r="40" spans="2:26" ht="13.5" customHeight="1">
      <c r="B40" s="46" t="s">
        <v>30</v>
      </c>
      <c r="C40" s="5" t="s">
        <v>108</v>
      </c>
      <c r="D40" s="74"/>
      <c r="E40" s="83">
        <v>6.0097307692</v>
      </c>
      <c r="F40" s="48">
        <v>11.1765384615</v>
      </c>
      <c r="G40" s="48">
        <v>2.6876923076</v>
      </c>
      <c r="H40" s="49">
        <v>0.026146153846099997</v>
      </c>
      <c r="I40" s="48">
        <v>5.0146153846</v>
      </c>
      <c r="J40" s="48">
        <v>6.8965384615</v>
      </c>
      <c r="K40" s="48">
        <v>2.8834615384</v>
      </c>
      <c r="L40" s="48">
        <v>2.4419230769</v>
      </c>
      <c r="M40" s="47">
        <v>0.1556538461</v>
      </c>
      <c r="N40" s="48">
        <v>3.2192307692</v>
      </c>
      <c r="O40" s="49">
        <v>3.4887461538</v>
      </c>
      <c r="P40" s="47">
        <v>0.1661153846</v>
      </c>
      <c r="Q40" s="49">
        <v>0.00875</v>
      </c>
      <c r="R40" s="48">
        <v>1.1011538460999999</v>
      </c>
      <c r="S40" s="49">
        <v>0.0053192307692</v>
      </c>
      <c r="T40" s="47">
        <v>0.267</v>
      </c>
      <c r="U40" s="76">
        <v>2.62</v>
      </c>
      <c r="V40" s="77">
        <v>6.9195</v>
      </c>
      <c r="W40" s="12" t="s">
        <v>115</v>
      </c>
      <c r="X40" s="12" t="s">
        <v>115</v>
      </c>
      <c r="Y40" s="12" t="s">
        <v>115</v>
      </c>
      <c r="Z40" s="12" t="s">
        <v>115</v>
      </c>
    </row>
    <row r="41" spans="2:26" ht="13.5" customHeight="1">
      <c r="B41" s="46" t="s">
        <v>31</v>
      </c>
      <c r="C41" s="5" t="s">
        <v>109</v>
      </c>
      <c r="D41" s="74"/>
      <c r="E41" s="83">
        <v>5.68496</v>
      </c>
      <c r="F41" s="48">
        <v>10.8892</v>
      </c>
      <c r="G41" s="48">
        <v>2.5736</v>
      </c>
      <c r="H41" s="49">
        <v>0.025592</v>
      </c>
      <c r="I41" s="48">
        <v>4.8004</v>
      </c>
      <c r="J41" s="48">
        <v>6.5308</v>
      </c>
      <c r="K41" s="48">
        <v>2.7724</v>
      </c>
      <c r="L41" s="48">
        <v>2.3548</v>
      </c>
      <c r="M41" s="47">
        <v>0.14496</v>
      </c>
      <c r="N41" s="48">
        <v>3.212</v>
      </c>
      <c r="O41" s="49">
        <v>3.325532</v>
      </c>
      <c r="P41" s="47">
        <v>0.15764</v>
      </c>
      <c r="Q41" s="49">
        <v>0.00828</v>
      </c>
      <c r="R41" s="48">
        <v>1.0428</v>
      </c>
      <c r="S41" s="49">
        <v>0.004984</v>
      </c>
      <c r="T41" s="47">
        <v>0.253</v>
      </c>
      <c r="U41" s="76">
        <v>2.52</v>
      </c>
      <c r="V41" s="77">
        <v>6.61105</v>
      </c>
      <c r="W41" s="12" t="s">
        <v>115</v>
      </c>
      <c r="X41" s="12" t="s">
        <v>115</v>
      </c>
      <c r="Y41" s="12" t="s">
        <v>115</v>
      </c>
      <c r="Z41" s="12" t="s">
        <v>115</v>
      </c>
    </row>
    <row r="42" spans="1:26" ht="13.5" customHeight="1">
      <c r="A42" s="116"/>
      <c r="B42" s="46" t="s">
        <v>20</v>
      </c>
      <c r="C42" s="5" t="s">
        <v>110</v>
      </c>
      <c r="D42" s="12"/>
      <c r="E42" s="83">
        <v>5.65292</v>
      </c>
      <c r="F42" s="48">
        <v>10.8204</v>
      </c>
      <c r="G42" s="48">
        <v>2.5164</v>
      </c>
      <c r="H42" s="49">
        <v>0.025968</v>
      </c>
      <c r="I42" s="48">
        <v>4.7848</v>
      </c>
      <c r="J42" s="48">
        <v>6.4348</v>
      </c>
      <c r="K42" s="48">
        <v>2.7692</v>
      </c>
      <c r="L42" s="48">
        <v>2.3076</v>
      </c>
      <c r="M42" s="47">
        <v>0.14348</v>
      </c>
      <c r="N42" s="48">
        <v>3.138</v>
      </c>
      <c r="O42" s="49">
        <v>3.267904</v>
      </c>
      <c r="P42" s="47">
        <v>0.154246</v>
      </c>
      <c r="Q42" s="49">
        <v>0.008107999999999999</v>
      </c>
      <c r="R42" s="48">
        <v>1.0156</v>
      </c>
      <c r="S42" s="49">
        <v>0.0048319999999999995</v>
      </c>
      <c r="T42" s="47">
        <v>0.252</v>
      </c>
      <c r="U42" s="76">
        <v>2.52</v>
      </c>
      <c r="V42" s="77">
        <v>6.5644</v>
      </c>
      <c r="W42" s="12" t="s">
        <v>115</v>
      </c>
      <c r="X42" s="12" t="s">
        <v>115</v>
      </c>
      <c r="Y42" s="12" t="s">
        <v>115</v>
      </c>
      <c r="Z42" s="12" t="s">
        <v>115</v>
      </c>
    </row>
    <row r="43" spans="1:26" ht="21" customHeight="1">
      <c r="A43" s="116">
        <v>1982</v>
      </c>
      <c r="B43" s="46" t="s">
        <v>21</v>
      </c>
      <c r="C43" s="5" t="s">
        <v>111</v>
      </c>
      <c r="D43" s="74"/>
      <c r="E43" s="83">
        <v>5.8005454545</v>
      </c>
      <c r="F43" s="76">
        <v>10.9977272727</v>
      </c>
      <c r="G43" s="76">
        <v>2.5468181818</v>
      </c>
      <c r="H43" s="49">
        <v>0.0260136363636</v>
      </c>
      <c r="I43" s="48">
        <v>4.8795454545</v>
      </c>
      <c r="J43" s="76">
        <v>6.499090909</v>
      </c>
      <c r="K43" s="76">
        <v>2.8322727272</v>
      </c>
      <c r="L43" s="76">
        <v>2.335</v>
      </c>
      <c r="M43" s="47">
        <v>0.1468640909</v>
      </c>
      <c r="N43" s="76">
        <v>3.1804545454</v>
      </c>
      <c r="O43" s="49">
        <v>3.2745</v>
      </c>
      <c r="P43" s="47">
        <v>0.1576363636</v>
      </c>
      <c r="Q43" s="49">
        <v>0.008222727272</v>
      </c>
      <c r="R43" s="48">
        <v>1.0254545454</v>
      </c>
      <c r="S43" s="49">
        <v>0.0048909090909</v>
      </c>
      <c r="T43" s="47">
        <v>0.258</v>
      </c>
      <c r="U43" s="76">
        <v>2.57</v>
      </c>
      <c r="V43" s="77">
        <v>6.67305</v>
      </c>
      <c r="W43" s="12" t="s">
        <v>115</v>
      </c>
      <c r="X43" s="12" t="s">
        <v>115</v>
      </c>
      <c r="Y43" s="12" t="s">
        <v>115</v>
      </c>
      <c r="Z43" s="12" t="s">
        <v>115</v>
      </c>
    </row>
    <row r="44" spans="2:26" ht="13.5" customHeight="1">
      <c r="B44" s="46" t="s">
        <v>22</v>
      </c>
      <c r="C44" s="5" t="s">
        <v>100</v>
      </c>
      <c r="D44" s="74"/>
      <c r="E44" s="83">
        <v>5.8976666666</v>
      </c>
      <c r="F44" s="48">
        <v>10.9395833333</v>
      </c>
      <c r="G44" s="48">
        <v>2.5051916666</v>
      </c>
      <c r="H44" s="49">
        <v>0.025141666666599997</v>
      </c>
      <c r="I44" s="48">
        <v>4.8741666666</v>
      </c>
      <c r="J44" s="48">
        <v>6.41625</v>
      </c>
      <c r="K44" s="48">
        <v>2.80875</v>
      </c>
      <c r="L44" s="48">
        <v>2.2929166666</v>
      </c>
      <c r="M44" s="47">
        <v>0.14675</v>
      </c>
      <c r="N44" s="48">
        <v>3.1391666666</v>
      </c>
      <c r="O44" s="49">
        <v>3.2669666666</v>
      </c>
      <c r="P44" s="47">
        <v>0.1532083333</v>
      </c>
      <c r="Q44" s="49">
        <v>0.0083125</v>
      </c>
      <c r="R44" s="48">
        <v>0.9995833333</v>
      </c>
      <c r="S44" s="49">
        <v>0.004787499999999999</v>
      </c>
      <c r="T44" s="47">
        <v>0.262</v>
      </c>
      <c r="U44" s="76">
        <v>2.55</v>
      </c>
      <c r="V44" s="77">
        <v>6.66932</v>
      </c>
      <c r="W44" s="12" t="s">
        <v>115</v>
      </c>
      <c r="X44" s="12" t="s">
        <v>115</v>
      </c>
      <c r="Y44" s="12" t="s">
        <v>115</v>
      </c>
      <c r="Z44" s="12" t="s">
        <v>115</v>
      </c>
    </row>
    <row r="45" spans="2:26" ht="13.5" customHeight="1">
      <c r="B45" s="46" t="s">
        <v>23</v>
      </c>
      <c r="C45" s="5" t="s">
        <v>101</v>
      </c>
      <c r="D45" s="66"/>
      <c r="E45" s="83">
        <v>5.8363703703</v>
      </c>
      <c r="F45" s="48">
        <v>10.5996296296</v>
      </c>
      <c r="G45" s="48">
        <v>2.4681481481</v>
      </c>
      <c r="H45" s="49">
        <v>0.0243666666666</v>
      </c>
      <c r="I45" s="48">
        <v>4.8007407407</v>
      </c>
      <c r="J45" s="48">
        <v>6.2207407407</v>
      </c>
      <c r="K45" s="48">
        <v>2.7692592592</v>
      </c>
      <c r="L45" s="48">
        <v>2.2525925925</v>
      </c>
      <c r="M45" s="47">
        <v>0.1472962962</v>
      </c>
      <c r="N45" s="48">
        <v>3.1177777777</v>
      </c>
      <c r="O45" s="49">
        <v>3.2201222222</v>
      </c>
      <c r="P45" s="47">
        <v>0.1404074074</v>
      </c>
      <c r="Q45" s="49">
        <v>0.008170370369999999</v>
      </c>
      <c r="R45" s="48">
        <v>0.974074074</v>
      </c>
      <c r="S45" s="49">
        <v>0.0046518518518</v>
      </c>
      <c r="T45" s="47">
        <v>0.26</v>
      </c>
      <c r="U45" s="76">
        <v>2.51</v>
      </c>
      <c r="V45" s="77">
        <v>6.5477</v>
      </c>
      <c r="W45" s="12" t="s">
        <v>115</v>
      </c>
      <c r="X45" s="12" t="s">
        <v>115</v>
      </c>
      <c r="Y45" s="12" t="s">
        <v>115</v>
      </c>
      <c r="Z45" s="12" t="s">
        <v>115</v>
      </c>
    </row>
    <row r="46" spans="2:26" ht="13.5" customHeight="1">
      <c r="B46" s="46" t="s">
        <v>24</v>
      </c>
      <c r="C46" s="5" t="s">
        <v>102</v>
      </c>
      <c r="D46" s="74"/>
      <c r="E46" s="83">
        <v>5.8352857142</v>
      </c>
      <c r="F46" s="48">
        <v>10.3952380952</v>
      </c>
      <c r="G46" s="48">
        <v>2.448095238</v>
      </c>
      <c r="H46" s="49">
        <v>0.0240238095238</v>
      </c>
      <c r="I46" s="48">
        <v>4.7852380952</v>
      </c>
      <c r="J46" s="48">
        <v>6.1604761904</v>
      </c>
      <c r="K46" s="48">
        <v>2.7542857142</v>
      </c>
      <c r="L46" s="48">
        <v>2.2147619047</v>
      </c>
      <c r="M46" s="47">
        <v>0.1398095238</v>
      </c>
      <c r="N46" s="48">
        <v>3.0014285714</v>
      </c>
      <c r="O46" s="49">
        <v>3.1817</v>
      </c>
      <c r="P46" s="47">
        <v>0.1375714285</v>
      </c>
      <c r="Q46" s="49">
        <v>0.008104761904</v>
      </c>
      <c r="R46" s="48">
        <v>0.9523809523</v>
      </c>
      <c r="S46" s="49">
        <v>0.004528571428500001</v>
      </c>
      <c r="T46" s="47">
        <v>0.26</v>
      </c>
      <c r="U46" s="76">
        <v>2.5</v>
      </c>
      <c r="V46" s="77">
        <v>6.49874</v>
      </c>
      <c r="W46" s="12" t="s">
        <v>115</v>
      </c>
      <c r="X46" s="12" t="s">
        <v>115</v>
      </c>
      <c r="Y46" s="12" t="s">
        <v>115</v>
      </c>
      <c r="Z46" s="12" t="s">
        <v>115</v>
      </c>
    </row>
    <row r="47" spans="2:26" ht="13.5" customHeight="1">
      <c r="B47" s="46" t="s">
        <v>25</v>
      </c>
      <c r="C47" s="5" t="s">
        <v>103</v>
      </c>
      <c r="D47" s="66"/>
      <c r="E47" s="83">
        <v>5.7623076923</v>
      </c>
      <c r="F47" s="48">
        <v>10.5023076923</v>
      </c>
      <c r="G47" s="48">
        <v>2.5084615384</v>
      </c>
      <c r="H47" s="49">
        <v>0.0244346153846</v>
      </c>
      <c r="I47" s="48">
        <v>4.6938461538</v>
      </c>
      <c r="J47" s="48">
        <v>6.1323076923</v>
      </c>
      <c r="K47" s="48">
        <v>2.7761538461</v>
      </c>
      <c r="L47" s="48">
        <v>2.265</v>
      </c>
      <c r="M47" s="47">
        <v>0.1381153846</v>
      </c>
      <c r="N47" s="48">
        <v>2.9826923076</v>
      </c>
      <c r="O47" s="49">
        <v>3.1817</v>
      </c>
      <c r="P47" s="47">
        <v>0.1408076923</v>
      </c>
      <c r="Q47" s="49">
        <v>0.007973076923</v>
      </c>
      <c r="R47" s="48">
        <v>0.9738461538</v>
      </c>
      <c r="S47" s="49">
        <v>0.0046192307692</v>
      </c>
      <c r="T47" s="47">
        <v>0.257</v>
      </c>
      <c r="U47" s="76">
        <v>2.52</v>
      </c>
      <c r="V47" s="77">
        <v>6.52924</v>
      </c>
      <c r="W47" s="12" t="s">
        <v>115</v>
      </c>
      <c r="X47" s="12" t="s">
        <v>115</v>
      </c>
      <c r="Y47" s="12" t="s">
        <v>115</v>
      </c>
      <c r="Z47" s="12" t="s">
        <v>115</v>
      </c>
    </row>
    <row r="48" spans="2:26" ht="13.5" customHeight="1">
      <c r="B48" s="46" t="s">
        <v>26</v>
      </c>
      <c r="C48" s="5" t="s">
        <v>104</v>
      </c>
      <c r="D48" s="74"/>
      <c r="E48" s="83">
        <v>5.87232</v>
      </c>
      <c r="F48" s="48">
        <v>10.3904</v>
      </c>
      <c r="G48" s="48">
        <v>2.4372</v>
      </c>
      <c r="H48" s="49">
        <v>0.023528</v>
      </c>
      <c r="I48" s="48">
        <v>4.6316</v>
      </c>
      <c r="J48" s="48">
        <v>6.0908</v>
      </c>
      <c r="K48" s="48">
        <v>2.7628</v>
      </c>
      <c r="L48" s="48">
        <v>2.2128</v>
      </c>
      <c r="M48" s="47">
        <v>0.14184</v>
      </c>
      <c r="N48" s="48">
        <v>2.8536</v>
      </c>
      <c r="O48" s="49">
        <v>3.145788</v>
      </c>
      <c r="P48" s="47">
        <v>0.13576</v>
      </c>
      <c r="Q48" s="49">
        <v>0.007956</v>
      </c>
      <c r="R48" s="48">
        <v>0.9116</v>
      </c>
      <c r="S48" s="49">
        <v>0.004476</v>
      </c>
      <c r="T48" s="47">
        <v>0.262</v>
      </c>
      <c r="U48" s="76">
        <v>2.52</v>
      </c>
      <c r="V48" s="77">
        <v>6.46202</v>
      </c>
      <c r="W48" s="12" t="s">
        <v>115</v>
      </c>
      <c r="X48" s="12" t="s">
        <v>115</v>
      </c>
      <c r="Y48" s="12" t="s">
        <v>115</v>
      </c>
      <c r="Z48" s="12" t="s">
        <v>115</v>
      </c>
    </row>
    <row r="49" spans="2:26" ht="13.5" customHeight="1">
      <c r="B49" s="46" t="s">
        <v>27</v>
      </c>
      <c r="C49" s="5" t="s">
        <v>105</v>
      </c>
      <c r="D49" s="74"/>
      <c r="E49" s="83">
        <v>5.9096153846</v>
      </c>
      <c r="F49" s="48">
        <v>10.3203846153</v>
      </c>
      <c r="G49" s="48">
        <v>2.4111538461</v>
      </c>
      <c r="H49" s="49">
        <v>0.0233038461538</v>
      </c>
      <c r="I49" s="48">
        <v>4.673076923</v>
      </c>
      <c r="J49" s="48">
        <v>6.0026923076</v>
      </c>
      <c r="K49" s="48">
        <v>2.7711538461</v>
      </c>
      <c r="L49" s="48">
        <v>2.1888461538</v>
      </c>
      <c r="M49" s="47">
        <v>0.1427692307</v>
      </c>
      <c r="N49" s="48">
        <v>2.8403846153</v>
      </c>
      <c r="O49" s="49">
        <v>3.1017</v>
      </c>
      <c r="P49" s="47">
        <v>0.1338461538</v>
      </c>
      <c r="Q49" s="49">
        <v>0.007992307692</v>
      </c>
      <c r="R49" s="48">
        <v>0.8711538461</v>
      </c>
      <c r="S49" s="49">
        <v>0.0043653846153</v>
      </c>
      <c r="T49" s="47">
        <v>0.263</v>
      </c>
      <c r="U49" s="76">
        <v>2.51</v>
      </c>
      <c r="V49" s="77">
        <v>6.43991</v>
      </c>
      <c r="W49" s="12" t="s">
        <v>115</v>
      </c>
      <c r="X49" s="12" t="s">
        <v>115</v>
      </c>
      <c r="Y49" s="12" t="s">
        <v>115</v>
      </c>
      <c r="Z49" s="12" t="s">
        <v>115</v>
      </c>
    </row>
    <row r="50" spans="2:26" ht="13.5" customHeight="1">
      <c r="B50" s="46" t="s">
        <v>28</v>
      </c>
      <c r="C50" s="5" t="s">
        <v>106</v>
      </c>
      <c r="D50" s="74"/>
      <c r="E50" s="83">
        <v>6.07775</v>
      </c>
      <c r="F50" s="48">
        <v>10.5375</v>
      </c>
      <c r="G50" s="48">
        <v>2.4591666666</v>
      </c>
      <c r="H50" s="49">
        <v>0.0236125</v>
      </c>
      <c r="I50" s="48">
        <v>4.8979166666</v>
      </c>
      <c r="J50" s="48">
        <v>5.9825</v>
      </c>
      <c r="K50" s="48">
        <v>2.8304166666</v>
      </c>
      <c r="L50" s="48">
        <v>2.24125</v>
      </c>
      <c r="M50" s="47">
        <v>0.14575</v>
      </c>
      <c r="N50" s="48">
        <v>2.9</v>
      </c>
      <c r="O50" s="49">
        <v>3.1224333333</v>
      </c>
      <c r="P50" s="47">
        <v>0.1365833333</v>
      </c>
      <c r="Q50" s="49">
        <v>0.008191666666</v>
      </c>
      <c r="R50" s="48">
        <v>0.88625</v>
      </c>
      <c r="S50" s="49">
        <v>0.0044708333333</v>
      </c>
      <c r="T50" s="47">
        <v>0.271</v>
      </c>
      <c r="U50" s="76">
        <v>2.59</v>
      </c>
      <c r="V50" s="77">
        <v>6.59125</v>
      </c>
      <c r="W50" s="12" t="s">
        <v>115</v>
      </c>
      <c r="X50" s="12" t="s">
        <v>115</v>
      </c>
      <c r="Y50" s="12" t="s">
        <v>115</v>
      </c>
      <c r="Z50" s="12" t="s">
        <v>115</v>
      </c>
    </row>
    <row r="51" spans="2:26" ht="13.5" customHeight="1">
      <c r="B51" s="46" t="s">
        <v>29</v>
      </c>
      <c r="C51" s="5" t="s">
        <v>107</v>
      </c>
      <c r="D51" s="66"/>
      <c r="E51" s="83">
        <v>6.1239230769</v>
      </c>
      <c r="F51" s="48">
        <v>10.5534615384</v>
      </c>
      <c r="G51" s="48">
        <v>2.4588461538</v>
      </c>
      <c r="H51" s="49">
        <v>0.0234038461538</v>
      </c>
      <c r="I51" s="48">
        <v>4.9742307692</v>
      </c>
      <c r="J51" s="48">
        <v>5.9019230769</v>
      </c>
      <c r="K51" s="48">
        <v>2.8438461538</v>
      </c>
      <c r="L51" s="48">
        <v>2.2488461538</v>
      </c>
      <c r="M51" s="47">
        <v>0.1489615384</v>
      </c>
      <c r="N51" s="48">
        <v>2.8876923076</v>
      </c>
      <c r="O51" s="49">
        <v>3.1328</v>
      </c>
      <c r="P51" s="47">
        <v>0.1365</v>
      </c>
      <c r="Q51" s="49">
        <v>0.008246153846</v>
      </c>
      <c r="R51" s="48">
        <v>0.8723076923</v>
      </c>
      <c r="S51" s="49">
        <v>0.0044192307692</v>
      </c>
      <c r="T51" s="47">
        <v>0.272</v>
      </c>
      <c r="U51" s="76">
        <v>2.6</v>
      </c>
      <c r="V51" s="77">
        <v>6.60082</v>
      </c>
      <c r="W51" s="12" t="s">
        <v>115</v>
      </c>
      <c r="X51" s="12" t="s">
        <v>115</v>
      </c>
      <c r="Y51" s="12" t="s">
        <v>115</v>
      </c>
      <c r="Z51" s="12" t="s">
        <v>115</v>
      </c>
    </row>
    <row r="52" spans="2:26" ht="13.5" customHeight="1">
      <c r="B52" s="46" t="s">
        <v>30</v>
      </c>
      <c r="C52" s="5" t="s">
        <v>108</v>
      </c>
      <c r="D52" s="74"/>
      <c r="E52" s="83">
        <v>6.620625</v>
      </c>
      <c r="F52" s="48">
        <v>11.4383333333</v>
      </c>
      <c r="G52" s="48">
        <v>2.6375</v>
      </c>
      <c r="H52" s="49">
        <v>0.0247083333333</v>
      </c>
      <c r="I52" s="48">
        <v>5.4045833333</v>
      </c>
      <c r="J52" s="48">
        <v>6.2925</v>
      </c>
      <c r="K52" s="48">
        <v>3.0520833333</v>
      </c>
      <c r="L52" s="48">
        <v>2.4291666666</v>
      </c>
      <c r="M52" s="47">
        <v>0.160375</v>
      </c>
      <c r="N52" s="48">
        <v>3.0845833333</v>
      </c>
      <c r="O52" s="49">
        <v>3.2970333333</v>
      </c>
      <c r="P52" s="47">
        <v>0.1518333333</v>
      </c>
      <c r="Q52" s="49">
        <v>0.00885</v>
      </c>
      <c r="R52" s="48">
        <v>0.95125</v>
      </c>
      <c r="S52" s="49">
        <v>0.0048166666666</v>
      </c>
      <c r="T52" s="47">
        <v>0.293</v>
      </c>
      <c r="U52" s="76">
        <v>2.81</v>
      </c>
      <c r="V52" s="77">
        <v>7.06321</v>
      </c>
      <c r="W52" s="12" t="s">
        <v>115</v>
      </c>
      <c r="X52" s="12" t="s">
        <v>115</v>
      </c>
      <c r="Y52" s="12" t="s">
        <v>115</v>
      </c>
      <c r="Z52" s="12" t="s">
        <v>115</v>
      </c>
    </row>
    <row r="53" spans="2:26" ht="13.5" customHeight="1">
      <c r="B53" s="46" t="s">
        <v>31</v>
      </c>
      <c r="C53" s="5" t="s">
        <v>109</v>
      </c>
      <c r="D53" s="74"/>
      <c r="E53" s="83">
        <v>6.6942307692</v>
      </c>
      <c r="F53" s="48">
        <v>11.0423076923</v>
      </c>
      <c r="G53" s="48">
        <v>2.6326923076</v>
      </c>
      <c r="H53" s="49">
        <v>0.0254961538461</v>
      </c>
      <c r="I53" s="48">
        <v>5.4807692307</v>
      </c>
      <c r="J53" s="48">
        <v>6.3334615384</v>
      </c>
      <c r="K53" s="48">
        <v>3.0561538461</v>
      </c>
      <c r="L53" s="48">
        <v>2.4223076923</v>
      </c>
      <c r="M53" s="47">
        <v>0.1655384615</v>
      </c>
      <c r="N53" s="48">
        <v>3.0669230769</v>
      </c>
      <c r="O53" s="49">
        <v>3.374076923</v>
      </c>
      <c r="P53" s="47">
        <v>0.1434615384</v>
      </c>
      <c r="Q53" s="49">
        <v>0.008973076923</v>
      </c>
      <c r="R53" s="48">
        <v>0.9457692307</v>
      </c>
      <c r="S53" s="49">
        <v>0.0047461538461</v>
      </c>
      <c r="T53" s="47">
        <v>0.294</v>
      </c>
      <c r="U53" s="76">
        <v>2.84</v>
      </c>
      <c r="V53" s="77">
        <v>7.11642</v>
      </c>
      <c r="W53" s="12" t="s">
        <v>115</v>
      </c>
      <c r="X53" s="12" t="s">
        <v>115</v>
      </c>
      <c r="Y53" s="12" t="s">
        <v>115</v>
      </c>
      <c r="Z53" s="12" t="s">
        <v>115</v>
      </c>
    </row>
    <row r="54" spans="1:26" ht="13.5" customHeight="1">
      <c r="A54" s="116"/>
      <c r="B54" s="46" t="s">
        <v>20</v>
      </c>
      <c r="C54" s="5" t="s">
        <v>110</v>
      </c>
      <c r="D54" s="12"/>
      <c r="E54" s="83">
        <v>6.5654</v>
      </c>
      <c r="F54" s="48">
        <v>10.7056</v>
      </c>
      <c r="G54" s="48">
        <v>2.7188</v>
      </c>
      <c r="H54" s="49">
        <v>0.027172</v>
      </c>
      <c r="I54" s="48">
        <v>5.3216</v>
      </c>
      <c r="J54" s="48">
        <v>6.3736</v>
      </c>
      <c r="K54" s="48">
        <v>3.0688</v>
      </c>
      <c r="L54" s="48">
        <v>2.4724</v>
      </c>
      <c r="M54" s="47">
        <v>0.16152</v>
      </c>
      <c r="N54" s="48">
        <v>3.2072</v>
      </c>
      <c r="O54" s="49">
        <v>3.3636012</v>
      </c>
      <c r="P54" s="47">
        <v>0.14456</v>
      </c>
      <c r="Q54" s="49">
        <v>0.008812</v>
      </c>
      <c r="R54" s="48">
        <v>0.9684</v>
      </c>
      <c r="S54" s="49">
        <v>0.004804</v>
      </c>
      <c r="T54" s="47">
        <v>0.289</v>
      </c>
      <c r="U54" s="76">
        <v>2.79</v>
      </c>
      <c r="V54" s="77">
        <v>7.16848</v>
      </c>
      <c r="W54" s="12" t="s">
        <v>115</v>
      </c>
      <c r="X54" s="12" t="s">
        <v>115</v>
      </c>
      <c r="Y54" s="12" t="s">
        <v>115</v>
      </c>
      <c r="Z54" s="12" t="s">
        <v>115</v>
      </c>
    </row>
    <row r="55" spans="1:26" ht="21" customHeight="1">
      <c r="A55" s="116">
        <v>1983</v>
      </c>
      <c r="B55" s="46" t="s">
        <v>21</v>
      </c>
      <c r="C55" s="5" t="s">
        <v>99</v>
      </c>
      <c r="D55" s="74"/>
      <c r="E55" s="83">
        <v>6.54516</v>
      </c>
      <c r="F55" s="76">
        <v>10.3808</v>
      </c>
      <c r="G55" s="76">
        <v>2.748</v>
      </c>
      <c r="H55" s="49">
        <v>0.028239999999999998</v>
      </c>
      <c r="I55" s="48">
        <v>5.3396</v>
      </c>
      <c r="J55" s="76">
        <v>6.4524</v>
      </c>
      <c r="K55" s="76">
        <v>3.1688</v>
      </c>
      <c r="L55" s="76">
        <v>2.5044</v>
      </c>
      <c r="M55" s="47">
        <v>0.15972</v>
      </c>
      <c r="N55" s="76">
        <v>3.3428</v>
      </c>
      <c r="O55" s="49">
        <v>3.416312</v>
      </c>
      <c r="P55" s="47">
        <v>0.14676</v>
      </c>
      <c r="Q55" s="49">
        <v>0.008723999999999999</v>
      </c>
      <c r="R55" s="48">
        <v>0.978</v>
      </c>
      <c r="S55" s="49">
        <v>0.004856</v>
      </c>
      <c r="T55" s="47">
        <v>0.288</v>
      </c>
      <c r="U55" s="76">
        <v>2.87</v>
      </c>
      <c r="V55" s="77">
        <v>7.18682</v>
      </c>
      <c r="W55" s="12" t="s">
        <v>115</v>
      </c>
      <c r="X55" s="12" t="s">
        <v>115</v>
      </c>
      <c r="Y55" s="12" t="s">
        <v>115</v>
      </c>
      <c r="Z55" s="12" t="s">
        <v>115</v>
      </c>
    </row>
    <row r="56" spans="2:26" ht="13.5" customHeight="1">
      <c r="B56" s="46" t="s">
        <v>22</v>
      </c>
      <c r="C56" s="5" t="s">
        <v>100</v>
      </c>
      <c r="D56" s="74"/>
      <c r="E56" s="83">
        <v>6.6173333333</v>
      </c>
      <c r="F56" s="48">
        <v>10.1657142857</v>
      </c>
      <c r="G56" s="48">
        <v>2.7295238095</v>
      </c>
      <c r="H56" s="49">
        <v>0.0281</v>
      </c>
      <c r="I56" s="48">
        <v>5.4028571428</v>
      </c>
      <c r="J56" s="48">
        <v>6.409047619</v>
      </c>
      <c r="K56" s="48">
        <v>3.2009523809</v>
      </c>
      <c r="L56" s="48">
        <v>2.4809523809</v>
      </c>
      <c r="M56" s="47">
        <v>0.1651428571</v>
      </c>
      <c r="N56" s="48">
        <v>3.2914285714</v>
      </c>
      <c r="O56" s="49">
        <v>3.3751190476</v>
      </c>
      <c r="P56" s="47">
        <v>0.1457619047</v>
      </c>
      <c r="Q56" s="49">
        <v>0.008795238095</v>
      </c>
      <c r="R56" s="48">
        <v>0.9671428571</v>
      </c>
      <c r="S56" s="49">
        <v>0.0048238095238</v>
      </c>
      <c r="T56" s="47">
        <v>0.292</v>
      </c>
      <c r="U56" s="76">
        <v>2.91</v>
      </c>
      <c r="V56" s="77">
        <v>7.20523</v>
      </c>
      <c r="W56" s="12" t="s">
        <v>115</v>
      </c>
      <c r="X56" s="12" t="s">
        <v>115</v>
      </c>
      <c r="Y56" s="12" t="s">
        <v>115</v>
      </c>
      <c r="Z56" s="12" t="s">
        <v>115</v>
      </c>
    </row>
    <row r="57" spans="2:26" ht="13.5" customHeight="1">
      <c r="B57" s="46" t="s">
        <v>23</v>
      </c>
      <c r="C57" s="5" t="s">
        <v>101</v>
      </c>
      <c r="D57" s="66"/>
      <c r="E57" s="83">
        <v>6.6623703703</v>
      </c>
      <c r="F57" s="48">
        <v>9.9718518518</v>
      </c>
      <c r="G57" s="48">
        <v>2.774074074</v>
      </c>
      <c r="H57" s="49">
        <v>0.0280703703703</v>
      </c>
      <c r="I57" s="48">
        <v>5.4466666666</v>
      </c>
      <c r="J57" s="48">
        <v>5.9233333333</v>
      </c>
      <c r="K57" s="48">
        <v>3.2088888888</v>
      </c>
      <c r="L57" s="48">
        <v>2.4996296296</v>
      </c>
      <c r="M57" s="47">
        <v>0.1642962962</v>
      </c>
      <c r="N57" s="48">
        <v>3.2418518518</v>
      </c>
      <c r="O57" s="49">
        <v>3.3727</v>
      </c>
      <c r="P57" s="47">
        <v>0.1476666666</v>
      </c>
      <c r="Q57" s="49">
        <v>0.0088</v>
      </c>
      <c r="R57" s="48">
        <v>0.9629629629</v>
      </c>
      <c r="S57" s="49">
        <v>0.0047925925925000005</v>
      </c>
      <c r="T57" s="47">
        <v>0.294</v>
      </c>
      <c r="U57" s="76">
        <v>2.92</v>
      </c>
      <c r="V57" s="77">
        <v>7.22265</v>
      </c>
      <c r="W57" s="12" t="s">
        <v>115</v>
      </c>
      <c r="X57" s="12" t="s">
        <v>115</v>
      </c>
      <c r="Y57" s="12" t="s">
        <v>115</v>
      </c>
      <c r="Z57" s="12" t="s">
        <v>115</v>
      </c>
    </row>
    <row r="58" spans="2:26" ht="13.5" customHeight="1">
      <c r="B58" s="46" t="s">
        <v>24</v>
      </c>
      <c r="C58" s="5" t="s">
        <v>102</v>
      </c>
      <c r="D58" s="74"/>
      <c r="E58" s="83">
        <v>6.811</v>
      </c>
      <c r="F58" s="48">
        <v>10.569090909</v>
      </c>
      <c r="G58" s="48">
        <v>2.8018181818</v>
      </c>
      <c r="H58" s="49">
        <v>0.028790909090900003</v>
      </c>
      <c r="I58" s="48">
        <v>5.5454545454</v>
      </c>
      <c r="J58" s="48">
        <v>5.9413636363</v>
      </c>
      <c r="K58" s="48">
        <v>3.2595454545</v>
      </c>
      <c r="L58" s="48">
        <v>2.4913636363</v>
      </c>
      <c r="M58" s="47">
        <v>0.1664545454</v>
      </c>
      <c r="N58" s="48">
        <v>3.3309090909</v>
      </c>
      <c r="O58" s="49">
        <v>3.4166318181</v>
      </c>
      <c r="P58" s="47">
        <v>0.1472727272</v>
      </c>
      <c r="Q58" s="49">
        <v>0.00889090909</v>
      </c>
      <c r="R58" s="48">
        <v>0.944090909</v>
      </c>
      <c r="S58" s="49">
        <v>0.0048</v>
      </c>
      <c r="T58" s="47">
        <v>0.3</v>
      </c>
      <c r="U58" s="76">
        <v>2.96</v>
      </c>
      <c r="V58" s="77">
        <v>7.35896</v>
      </c>
      <c r="W58" s="12" t="s">
        <v>115</v>
      </c>
      <c r="X58" s="12" t="s">
        <v>115</v>
      </c>
      <c r="Y58" s="12" t="s">
        <v>115</v>
      </c>
      <c r="Z58" s="12" t="s">
        <v>115</v>
      </c>
    </row>
    <row r="59" spans="2:26" ht="13.5" customHeight="1">
      <c r="B59" s="46" t="s">
        <v>25</v>
      </c>
      <c r="C59" s="5" t="s">
        <v>103</v>
      </c>
      <c r="D59" s="66"/>
      <c r="E59" s="83">
        <v>6.9938461538</v>
      </c>
      <c r="F59" s="48">
        <v>11.1119230769</v>
      </c>
      <c r="G59" s="48">
        <v>2.8476923076</v>
      </c>
      <c r="H59" s="49">
        <v>0.0299076923076</v>
      </c>
      <c r="I59" s="48">
        <v>5.7096153846</v>
      </c>
      <c r="J59" s="48">
        <v>6.1738461538</v>
      </c>
      <c r="K59" s="48">
        <v>3.3692307692</v>
      </c>
      <c r="L59" s="48">
        <v>2.5403846153</v>
      </c>
      <c r="M59" s="47">
        <v>0.1689230769</v>
      </c>
      <c r="N59" s="48">
        <v>3.415</v>
      </c>
      <c r="O59" s="49">
        <v>3.5214423076</v>
      </c>
      <c r="P59" s="47">
        <v>0.1504230769</v>
      </c>
      <c r="Q59" s="49">
        <v>0.009076923076</v>
      </c>
      <c r="R59" s="48">
        <v>0.9623076923</v>
      </c>
      <c r="S59" s="49">
        <v>0.004873076923</v>
      </c>
      <c r="T59" s="47">
        <v>0.308</v>
      </c>
      <c r="U59" s="76">
        <v>3.05</v>
      </c>
      <c r="V59" s="77">
        <v>7.55784</v>
      </c>
      <c r="W59" s="12" t="s">
        <v>115</v>
      </c>
      <c r="X59" s="12" t="s">
        <v>115</v>
      </c>
      <c r="Y59" s="12" t="s">
        <v>115</v>
      </c>
      <c r="Z59" s="12" t="s">
        <v>115</v>
      </c>
    </row>
    <row r="60" spans="2:26" ht="13.5" customHeight="1">
      <c r="B60" s="46" t="s">
        <v>26</v>
      </c>
      <c r="C60" s="5" t="s">
        <v>104</v>
      </c>
      <c r="D60" s="74"/>
      <c r="E60" s="83">
        <v>7.287173913</v>
      </c>
      <c r="F60" s="48">
        <v>11.5265217391</v>
      </c>
      <c r="G60" s="48">
        <v>2.884347826</v>
      </c>
      <c r="H60" s="49">
        <v>0.0305739130434</v>
      </c>
      <c r="I60" s="48">
        <v>5.954347826</v>
      </c>
      <c r="J60" s="48">
        <v>6.434347826</v>
      </c>
      <c r="K60" s="48">
        <v>3.4678260869</v>
      </c>
      <c r="L60" s="48">
        <v>2.5882608695</v>
      </c>
      <c r="M60" s="47">
        <v>0.1785652173</v>
      </c>
      <c r="N60" s="48">
        <v>3.4908695652</v>
      </c>
      <c r="O60" s="49">
        <v>3.6525434782</v>
      </c>
      <c r="P60" s="47">
        <v>0.1572608695</v>
      </c>
      <c r="Q60" s="49">
        <v>0.00934347826</v>
      </c>
      <c r="R60" s="48">
        <v>0.9773913043</v>
      </c>
      <c r="S60" s="49">
        <v>0.0049608695652</v>
      </c>
      <c r="T60" s="47">
        <v>0.321</v>
      </c>
      <c r="U60" s="76">
        <v>3.14</v>
      </c>
      <c r="V60" s="77">
        <v>7.75273</v>
      </c>
      <c r="W60" s="12" t="s">
        <v>115</v>
      </c>
      <c r="X60" s="12" t="s">
        <v>115</v>
      </c>
      <c r="Y60" s="12" t="s">
        <v>115</v>
      </c>
      <c r="Z60" s="12" t="s">
        <v>115</v>
      </c>
    </row>
    <row r="61" spans="2:26" ht="13.5" customHeight="1">
      <c r="B61" s="46" t="s">
        <v>27</v>
      </c>
      <c r="C61" s="5" t="s">
        <v>105</v>
      </c>
      <c r="D61" s="74"/>
      <c r="E61" s="83">
        <v>7.1863076923</v>
      </c>
      <c r="F61" s="48">
        <v>11.0588461538</v>
      </c>
      <c r="G61" s="48">
        <v>2.7915384615</v>
      </c>
      <c r="H61" s="49">
        <v>0.029992307692299998</v>
      </c>
      <c r="I61" s="48">
        <v>5.8546153846</v>
      </c>
      <c r="J61" s="48">
        <v>6.3234615384</v>
      </c>
      <c r="K61" s="48">
        <v>3.393076923</v>
      </c>
      <c r="L61" s="48">
        <v>2.5003846153</v>
      </c>
      <c r="M61" s="47">
        <v>0.1749230769</v>
      </c>
      <c r="N61" s="48">
        <v>3.4107692307</v>
      </c>
      <c r="O61" s="49">
        <v>3.5943615384</v>
      </c>
      <c r="P61" s="47">
        <v>0.1474615384</v>
      </c>
      <c r="Q61" s="49">
        <v>0.0092</v>
      </c>
      <c r="R61" s="48">
        <v>0.9346153846</v>
      </c>
      <c r="S61" s="49">
        <v>0.0047961538461</v>
      </c>
      <c r="T61" s="47">
        <v>0.316</v>
      </c>
      <c r="U61" s="76">
        <v>3.08</v>
      </c>
      <c r="V61" s="77">
        <v>7.63177</v>
      </c>
      <c r="W61" s="12" t="s">
        <v>115</v>
      </c>
      <c r="X61" s="12" t="s">
        <v>115</v>
      </c>
      <c r="Y61" s="12" t="s">
        <v>115</v>
      </c>
      <c r="Z61" s="12" t="s">
        <v>115</v>
      </c>
    </row>
    <row r="62" spans="2:26" ht="13.5" customHeight="1">
      <c r="B62" s="46" t="s">
        <v>28</v>
      </c>
      <c r="C62" s="5" t="s">
        <v>106</v>
      </c>
      <c r="D62" s="74"/>
      <c r="E62" s="83">
        <v>7.45336</v>
      </c>
      <c r="F62" s="48">
        <v>11.244</v>
      </c>
      <c r="G62" s="48">
        <v>2.8064</v>
      </c>
      <c r="H62" s="49">
        <v>0.030608</v>
      </c>
      <c r="I62" s="48">
        <v>6.088</v>
      </c>
      <c r="J62" s="48">
        <v>6.5896</v>
      </c>
      <c r="K62" s="48">
        <v>3.5044</v>
      </c>
      <c r="L62" s="48">
        <v>2.514</v>
      </c>
      <c r="M62" s="47">
        <v>0.17864</v>
      </c>
      <c r="N62" s="48">
        <v>3.4696</v>
      </c>
      <c r="O62" s="49">
        <v>3.756956</v>
      </c>
      <c r="P62" s="47">
        <v>0.14832</v>
      </c>
      <c r="Q62" s="49">
        <v>0.00946</v>
      </c>
      <c r="R62" s="48">
        <v>0.9348</v>
      </c>
      <c r="S62" s="49">
        <v>0.004788000000000001</v>
      </c>
      <c r="T62" s="47">
        <v>0.328</v>
      </c>
      <c r="U62" s="76">
        <v>3.18</v>
      </c>
      <c r="V62" s="77">
        <v>7.80848</v>
      </c>
      <c r="W62" s="12" t="s">
        <v>115</v>
      </c>
      <c r="X62" s="12" t="s">
        <v>115</v>
      </c>
      <c r="Y62" s="12" t="s">
        <v>115</v>
      </c>
      <c r="Z62" s="12" t="s">
        <v>115</v>
      </c>
    </row>
    <row r="63" spans="2:26" ht="13.5" customHeight="1">
      <c r="B63" s="46" t="s">
        <v>29</v>
      </c>
      <c r="C63" s="5" t="s">
        <v>107</v>
      </c>
      <c r="D63" s="66"/>
      <c r="E63" s="83">
        <v>8.0770833333</v>
      </c>
      <c r="F63" s="48">
        <v>12.2083333333</v>
      </c>
      <c r="G63" s="48">
        <v>3.07</v>
      </c>
      <c r="H63" s="49">
        <v>0.033704166666600005</v>
      </c>
      <c r="I63" s="48">
        <v>6.5991666666</v>
      </c>
      <c r="J63" s="48">
        <v>7.24625</v>
      </c>
      <c r="K63" s="48">
        <v>3.8395833333</v>
      </c>
      <c r="L63" s="48">
        <v>2.765</v>
      </c>
      <c r="M63" s="47">
        <v>0.1888333333</v>
      </c>
      <c r="N63" s="48">
        <v>3.7816666666</v>
      </c>
      <c r="O63" s="49">
        <v>4.0279666666</v>
      </c>
      <c r="P63" s="47">
        <v>0.160375</v>
      </c>
      <c r="Q63" s="49">
        <v>0.010075</v>
      </c>
      <c r="R63" s="48">
        <v>1.0183333333</v>
      </c>
      <c r="S63" s="49">
        <v>0.0051624999999999996</v>
      </c>
      <c r="T63" s="47">
        <v>0.356</v>
      </c>
      <c r="U63" s="76">
        <v>3.46</v>
      </c>
      <c r="V63" s="77">
        <v>8.41957</v>
      </c>
      <c r="W63" s="12" t="s">
        <v>115</v>
      </c>
      <c r="X63" s="12" t="s">
        <v>115</v>
      </c>
      <c r="Y63" s="12" t="s">
        <v>115</v>
      </c>
      <c r="Z63" s="12" t="s">
        <v>115</v>
      </c>
    </row>
    <row r="64" spans="2:26" ht="13.5" customHeight="1">
      <c r="B64" s="46" t="s">
        <v>30</v>
      </c>
      <c r="C64" s="5" t="s">
        <v>108</v>
      </c>
      <c r="D64" s="74"/>
      <c r="E64" s="83">
        <v>8.14388</v>
      </c>
      <c r="F64" s="48">
        <v>12.438</v>
      </c>
      <c r="G64" s="48">
        <v>3.1512</v>
      </c>
      <c r="H64" s="49">
        <v>0.03514</v>
      </c>
      <c r="I64" s="48">
        <v>6.6496</v>
      </c>
      <c r="J64" s="48">
        <v>7.5124</v>
      </c>
      <c r="K64" s="48">
        <v>3.8648</v>
      </c>
      <c r="L64" s="48">
        <v>2.8188</v>
      </c>
      <c r="M64" s="47">
        <v>0.2006</v>
      </c>
      <c r="N64" s="48">
        <v>3.8864</v>
      </c>
      <c r="O64" s="49">
        <v>4.160156</v>
      </c>
      <c r="P64" s="47">
        <v>0.16632</v>
      </c>
      <c r="Q64" s="49">
        <v>0.01034</v>
      </c>
      <c r="R64" s="48">
        <v>1.0492</v>
      </c>
      <c r="S64" s="49">
        <v>0.005436</v>
      </c>
      <c r="T64" s="47">
        <v>0.359</v>
      </c>
      <c r="U64" s="76">
        <v>3.49</v>
      </c>
      <c r="V64" s="77">
        <v>8.60765</v>
      </c>
      <c r="W64" s="12" t="s">
        <v>115</v>
      </c>
      <c r="X64" s="12" t="s">
        <v>115</v>
      </c>
      <c r="Y64" s="12" t="s">
        <v>115</v>
      </c>
      <c r="Z64" s="12" t="s">
        <v>115</v>
      </c>
    </row>
    <row r="65" spans="2:26" ht="13.5" customHeight="1">
      <c r="B65" s="46" t="s">
        <v>31</v>
      </c>
      <c r="C65" s="5" t="s">
        <v>109</v>
      </c>
      <c r="D65" s="74"/>
      <c r="E65" s="83">
        <v>7.8142692307</v>
      </c>
      <c r="F65" s="48">
        <v>11.563076923</v>
      </c>
      <c r="G65" s="48">
        <v>2.9142307692</v>
      </c>
      <c r="H65" s="49">
        <v>0.0332423076923</v>
      </c>
      <c r="I65" s="48">
        <v>6.3211538461</v>
      </c>
      <c r="J65" s="48">
        <v>7.1811538461</v>
      </c>
      <c r="K65" s="48">
        <v>3.6838461538</v>
      </c>
      <c r="L65" s="48">
        <v>2.6153846153</v>
      </c>
      <c r="M65" s="47">
        <v>0.1878846153</v>
      </c>
      <c r="N65" s="48">
        <v>3.6184615384</v>
      </c>
      <c r="O65" s="49">
        <v>3.973</v>
      </c>
      <c r="P65" s="47">
        <v>0.1520384615</v>
      </c>
      <c r="Q65" s="49">
        <v>0.009819230769</v>
      </c>
      <c r="R65" s="48">
        <v>0.9653846153</v>
      </c>
      <c r="S65" s="49">
        <v>0.004907692307599999</v>
      </c>
      <c r="T65" s="47">
        <v>0.344</v>
      </c>
      <c r="U65" s="76">
        <v>3.34</v>
      </c>
      <c r="V65" s="77">
        <v>8.21764</v>
      </c>
      <c r="W65" s="12" t="s">
        <v>115</v>
      </c>
      <c r="X65" s="12" t="s">
        <v>115</v>
      </c>
      <c r="Y65" s="12" t="s">
        <v>115</v>
      </c>
      <c r="Z65" s="12" t="s">
        <v>115</v>
      </c>
    </row>
    <row r="66" spans="1:26" ht="13.5" customHeight="1">
      <c r="A66" s="116"/>
      <c r="B66" s="46" t="s">
        <v>20</v>
      </c>
      <c r="C66" s="5" t="s">
        <v>110</v>
      </c>
      <c r="D66" s="12"/>
      <c r="E66" s="83">
        <v>7.81256</v>
      </c>
      <c r="F66" s="48">
        <v>11.256</v>
      </c>
      <c r="G66" s="48">
        <v>2.8564</v>
      </c>
      <c r="H66" s="49">
        <v>0.033496000000000005</v>
      </c>
      <c r="I66" s="48">
        <v>6.2844</v>
      </c>
      <c r="J66" s="48">
        <v>7.1176</v>
      </c>
      <c r="K66" s="48">
        <v>3.6792</v>
      </c>
      <c r="L66" s="48">
        <v>2.5488</v>
      </c>
      <c r="M66" s="47">
        <v>0.18784</v>
      </c>
      <c r="N66" s="48">
        <v>3.572</v>
      </c>
      <c r="O66" s="49">
        <v>3.96948</v>
      </c>
      <c r="P66" s="47">
        <v>0.14664</v>
      </c>
      <c r="Q66" s="49">
        <v>0.0098</v>
      </c>
      <c r="R66" s="48">
        <v>0.9388</v>
      </c>
      <c r="S66" s="49">
        <v>0.004768</v>
      </c>
      <c r="T66" s="47">
        <v>0.344</v>
      </c>
      <c r="U66" s="76">
        <v>3.34</v>
      </c>
      <c r="V66" s="77">
        <v>8.13955</v>
      </c>
      <c r="W66" s="12" t="s">
        <v>115</v>
      </c>
      <c r="X66" s="12" t="s">
        <v>115</v>
      </c>
      <c r="Y66" s="12" t="s">
        <v>115</v>
      </c>
      <c r="Z66" s="12" t="s">
        <v>115</v>
      </c>
    </row>
    <row r="67" spans="1:26" ht="21" customHeight="1">
      <c r="A67" s="116">
        <v>1984</v>
      </c>
      <c r="B67" s="46" t="s">
        <v>21</v>
      </c>
      <c r="C67" s="5" t="s">
        <v>99</v>
      </c>
      <c r="D67" s="74"/>
      <c r="E67" s="83">
        <v>7.80544</v>
      </c>
      <c r="F67" s="76">
        <v>11.0248</v>
      </c>
      <c r="G67" s="76">
        <v>2.7936</v>
      </c>
      <c r="H67" s="49">
        <v>0.033548</v>
      </c>
      <c r="I67" s="48">
        <v>6.2672</v>
      </c>
      <c r="J67" s="76">
        <v>7.1264</v>
      </c>
      <c r="K67" s="76">
        <v>3.68</v>
      </c>
      <c r="L67" s="76">
        <v>2.4884</v>
      </c>
      <c r="M67" s="47">
        <v>0.18688</v>
      </c>
      <c r="N67" s="76">
        <v>3.5084</v>
      </c>
      <c r="O67" s="49">
        <v>3.834592</v>
      </c>
      <c r="P67" s="47">
        <v>0.14344</v>
      </c>
      <c r="Q67" s="49">
        <v>0.0098</v>
      </c>
      <c r="R67" s="48">
        <v>0.914</v>
      </c>
      <c r="S67" s="49">
        <v>0.0046440000000000006</v>
      </c>
      <c r="T67" s="47">
        <v>0.344</v>
      </c>
      <c r="U67" s="76">
        <v>3.34</v>
      </c>
      <c r="V67" s="77">
        <v>8.07391</v>
      </c>
      <c r="W67" s="12" t="s">
        <v>115</v>
      </c>
      <c r="X67" s="12" t="s">
        <v>115</v>
      </c>
      <c r="Y67" s="12" t="s">
        <v>115</v>
      </c>
      <c r="Z67" s="12" t="s">
        <v>115</v>
      </c>
    </row>
    <row r="68" spans="2:26" ht="13.5" customHeight="1">
      <c r="B68" s="46" t="s">
        <v>22</v>
      </c>
      <c r="C68" s="5" t="s">
        <v>100</v>
      </c>
      <c r="D68" s="74"/>
      <c r="E68" s="83">
        <v>7.7934545454</v>
      </c>
      <c r="F68" s="48">
        <v>11.2713636363</v>
      </c>
      <c r="G68" s="48">
        <v>2.905</v>
      </c>
      <c r="H68" s="49">
        <v>0.0335272727272</v>
      </c>
      <c r="I68" s="48">
        <v>6.2609090909</v>
      </c>
      <c r="J68" s="48">
        <v>7.3368181818</v>
      </c>
      <c r="K68" s="48">
        <v>3.6786363636</v>
      </c>
      <c r="L68" s="48">
        <v>2.5781818181</v>
      </c>
      <c r="M68" s="47">
        <v>0.1875</v>
      </c>
      <c r="N68" s="48">
        <v>3.5522727272</v>
      </c>
      <c r="O68" s="49">
        <v>3.7898363636</v>
      </c>
      <c r="P68" s="47">
        <v>0.1484090909</v>
      </c>
      <c r="Q68" s="49">
        <v>0.0098</v>
      </c>
      <c r="R68" s="48">
        <v>0.945</v>
      </c>
      <c r="S68" s="49">
        <v>0.004768181818100001</v>
      </c>
      <c r="T68" s="47">
        <v>0.343</v>
      </c>
      <c r="U68" s="76">
        <v>3.34</v>
      </c>
      <c r="V68" s="77">
        <v>8.15217</v>
      </c>
      <c r="W68" s="12" t="s">
        <v>115</v>
      </c>
      <c r="X68" s="12" t="s">
        <v>115</v>
      </c>
      <c r="Y68" s="12" t="s">
        <v>115</v>
      </c>
      <c r="Z68" s="12" t="s">
        <v>115</v>
      </c>
    </row>
    <row r="69" spans="2:26" ht="13.5" customHeight="1">
      <c r="B69" s="46" t="s">
        <v>23</v>
      </c>
      <c r="C69" s="5" t="s">
        <v>101</v>
      </c>
      <c r="D69" s="66"/>
      <c r="E69" s="83">
        <v>7.8007777777</v>
      </c>
      <c r="F69" s="48">
        <v>11.4211111111</v>
      </c>
      <c r="G69" s="48">
        <v>3.0181481481</v>
      </c>
      <c r="H69" s="49">
        <v>0.034811111111099996</v>
      </c>
      <c r="I69" s="48">
        <v>6.1692592592</v>
      </c>
      <c r="J69" s="48">
        <v>7.4581481481</v>
      </c>
      <c r="K69" s="48">
        <v>3.7592592592</v>
      </c>
      <c r="L69" s="48">
        <v>2.6777777777</v>
      </c>
      <c r="M69" s="47">
        <v>0.1897037037</v>
      </c>
      <c r="N69" s="48">
        <v>3.6462962962</v>
      </c>
      <c r="O69" s="49">
        <v>3.796937037</v>
      </c>
      <c r="P69" s="47">
        <v>0.1542962962</v>
      </c>
      <c r="Q69" s="49">
        <v>0.009874074074</v>
      </c>
      <c r="R69" s="48">
        <v>0.9848148148</v>
      </c>
      <c r="S69" s="49">
        <v>0.0049370370369999994</v>
      </c>
      <c r="T69" s="47">
        <v>0.343</v>
      </c>
      <c r="U69" s="76">
        <v>3.41</v>
      </c>
      <c r="V69" s="77">
        <v>8.29167</v>
      </c>
      <c r="W69" s="12" t="s">
        <v>115</v>
      </c>
      <c r="X69" s="12" t="s">
        <v>115</v>
      </c>
      <c r="Y69" s="12" t="s">
        <v>115</v>
      </c>
      <c r="Z69" s="12" t="s">
        <v>115</v>
      </c>
    </row>
    <row r="70" spans="2:26" ht="13.5" customHeight="1">
      <c r="B70" s="46" t="s">
        <v>24</v>
      </c>
      <c r="C70" s="5" t="s">
        <v>102</v>
      </c>
      <c r="D70" s="74"/>
      <c r="E70" s="83">
        <v>7.8153333333</v>
      </c>
      <c r="F70" s="48">
        <v>11.17</v>
      </c>
      <c r="G70" s="48">
        <v>2.9728571428</v>
      </c>
      <c r="H70" s="49">
        <v>0.0348761904761</v>
      </c>
      <c r="I70" s="48">
        <v>6.1309523809</v>
      </c>
      <c r="J70" s="48">
        <v>7.2552380952</v>
      </c>
      <c r="K70" s="48">
        <v>3.77</v>
      </c>
      <c r="L70" s="48">
        <v>2.6366666666</v>
      </c>
      <c r="M70" s="47">
        <v>0.1903333333</v>
      </c>
      <c r="N70" s="48">
        <v>3.5876190476</v>
      </c>
      <c r="O70" s="49">
        <v>3.7581285714</v>
      </c>
      <c r="P70" s="47">
        <v>0.1522380952</v>
      </c>
      <c r="Q70" s="49">
        <v>0.009852380952</v>
      </c>
      <c r="R70" s="48">
        <v>0.9728571428</v>
      </c>
      <c r="S70" s="49">
        <v>0.0048761904761</v>
      </c>
      <c r="T70" s="47">
        <v>0.343</v>
      </c>
      <c r="U70" s="76">
        <v>3.42</v>
      </c>
      <c r="V70" s="77">
        <v>8.25438</v>
      </c>
      <c r="W70" s="12" t="s">
        <v>115</v>
      </c>
      <c r="X70" s="12" t="s">
        <v>115</v>
      </c>
      <c r="Y70" s="12" t="s">
        <v>115</v>
      </c>
      <c r="Z70" s="12" t="s">
        <v>115</v>
      </c>
    </row>
    <row r="71" spans="2:26" ht="13.5" customHeight="1">
      <c r="B71" s="46" t="s">
        <v>25</v>
      </c>
      <c r="C71" s="5" t="s">
        <v>103</v>
      </c>
      <c r="D71" s="66"/>
      <c r="E71" s="83">
        <v>7.8234814814</v>
      </c>
      <c r="F71" s="48">
        <v>10.9214814814</v>
      </c>
      <c r="G71" s="48">
        <v>2.8581481481</v>
      </c>
      <c r="H71" s="49">
        <v>0.0341037037037</v>
      </c>
      <c r="I71" s="48">
        <v>6.0674074074</v>
      </c>
      <c r="J71" s="48">
        <v>7.1296296296</v>
      </c>
      <c r="K71" s="48">
        <v>3.7477777777</v>
      </c>
      <c r="L71" s="48">
        <v>2.5437037037</v>
      </c>
      <c r="M71" s="47">
        <v>0.1874074074</v>
      </c>
      <c r="N71" s="48">
        <v>3.4659259259</v>
      </c>
      <c r="O71" s="49">
        <v>3.5963629629</v>
      </c>
      <c r="P71" s="47">
        <v>0.147074074</v>
      </c>
      <c r="Q71" s="49">
        <v>0.0098</v>
      </c>
      <c r="R71" s="48">
        <v>0.9385185185</v>
      </c>
      <c r="S71" s="49">
        <v>0.0047</v>
      </c>
      <c r="T71" s="47">
        <v>0.343</v>
      </c>
      <c r="U71" s="76">
        <v>3.4</v>
      </c>
      <c r="V71" s="77">
        <v>8.13653</v>
      </c>
      <c r="W71" s="12" t="s">
        <v>115</v>
      </c>
      <c r="X71" s="12" t="s">
        <v>115</v>
      </c>
      <c r="Y71" s="12" t="s">
        <v>115</v>
      </c>
      <c r="Z71" s="12" t="s">
        <v>115</v>
      </c>
    </row>
    <row r="72" spans="2:26" ht="13.5" customHeight="1">
      <c r="B72" s="46" t="s">
        <v>26</v>
      </c>
      <c r="C72" s="5" t="s">
        <v>104</v>
      </c>
      <c r="D72" s="74"/>
      <c r="E72" s="83">
        <v>7.8216086956</v>
      </c>
      <c r="F72" s="48">
        <v>10.8265217391</v>
      </c>
      <c r="G72" s="48">
        <v>2.87</v>
      </c>
      <c r="H72" s="49">
        <v>0.033643478260800004</v>
      </c>
      <c r="I72" s="48">
        <v>6.0204347826</v>
      </c>
      <c r="J72" s="48">
        <v>6.9395652173</v>
      </c>
      <c r="K72" s="48">
        <v>3.7260869565</v>
      </c>
      <c r="L72" s="48">
        <v>2.55</v>
      </c>
      <c r="M72" s="47">
        <v>0.187</v>
      </c>
      <c r="N72" s="48">
        <v>3.4430434782</v>
      </c>
      <c r="O72" s="49">
        <v>3.5493304347</v>
      </c>
      <c r="P72" s="47">
        <v>0.1475217391</v>
      </c>
      <c r="Q72" s="49">
        <v>0.009791304347</v>
      </c>
      <c r="R72" s="48">
        <v>0.9434782608</v>
      </c>
      <c r="S72" s="49">
        <v>0.0046956521739</v>
      </c>
      <c r="T72" s="47">
        <v>0.343</v>
      </c>
      <c r="U72" s="76">
        <v>3.39</v>
      </c>
      <c r="V72" s="77">
        <v>8.12422</v>
      </c>
      <c r="W72" s="12" t="s">
        <v>115</v>
      </c>
      <c r="X72" s="12" t="s">
        <v>115</v>
      </c>
      <c r="Y72" s="12" t="s">
        <v>115</v>
      </c>
      <c r="Z72" s="12" t="s">
        <v>115</v>
      </c>
    </row>
    <row r="73" spans="2:26" ht="13.5" customHeight="1">
      <c r="B73" s="46" t="s">
        <v>27</v>
      </c>
      <c r="C73" s="5" t="s">
        <v>105</v>
      </c>
      <c r="D73" s="74"/>
      <c r="E73" s="83">
        <v>7.8503846153</v>
      </c>
      <c r="F73" s="48">
        <v>10.4119230769</v>
      </c>
      <c r="G73" s="48">
        <v>2.7726923076</v>
      </c>
      <c r="H73" s="49">
        <v>0.032503846153799996</v>
      </c>
      <c r="I73" s="48">
        <v>5.9484615384</v>
      </c>
      <c r="J73" s="48">
        <v>6.603076923</v>
      </c>
      <c r="K73" s="48">
        <v>3.6788461538</v>
      </c>
      <c r="L73" s="48">
        <v>2.4596153846</v>
      </c>
      <c r="M73" s="47">
        <v>0.188</v>
      </c>
      <c r="N73" s="48">
        <v>3.2769230769</v>
      </c>
      <c r="O73" s="49">
        <v>3.44095</v>
      </c>
      <c r="P73" s="47">
        <v>0.1446538461</v>
      </c>
      <c r="Q73" s="49">
        <v>0.009707692307</v>
      </c>
      <c r="R73" s="48">
        <v>0.9142307692</v>
      </c>
      <c r="S73" s="49">
        <v>0.0045769230769</v>
      </c>
      <c r="T73" s="47">
        <v>0.343</v>
      </c>
      <c r="U73" s="76">
        <v>3.36</v>
      </c>
      <c r="V73" s="77">
        <v>7.99547</v>
      </c>
      <c r="W73" s="12" t="s">
        <v>115</v>
      </c>
      <c r="X73" s="12" t="s">
        <v>115</v>
      </c>
      <c r="Y73" s="12" t="s">
        <v>115</v>
      </c>
      <c r="Z73" s="12" t="s">
        <v>115</v>
      </c>
    </row>
    <row r="74" spans="2:26" ht="13.5" customHeight="1">
      <c r="B74" s="46" t="s">
        <v>28</v>
      </c>
      <c r="C74" s="5" t="s">
        <v>106</v>
      </c>
      <c r="D74" s="74"/>
      <c r="E74" s="83">
        <v>7.8494</v>
      </c>
      <c r="F74" s="48">
        <v>10.366</v>
      </c>
      <c r="G74" s="48">
        <v>2.734</v>
      </c>
      <c r="H74" s="49">
        <v>0.03254</v>
      </c>
      <c r="I74" s="48">
        <v>6.0376</v>
      </c>
      <c r="J74" s="48">
        <v>6.6788</v>
      </c>
      <c r="K74" s="48">
        <v>3.678</v>
      </c>
      <c r="L74" s="48">
        <v>2.4248</v>
      </c>
      <c r="M74" s="47">
        <v>0.18924</v>
      </c>
      <c r="N74" s="48">
        <v>3.2588</v>
      </c>
      <c r="O74" s="49">
        <v>3.324428</v>
      </c>
      <c r="P74" s="47">
        <v>0.14312</v>
      </c>
      <c r="Q74" s="49">
        <v>0.0097</v>
      </c>
      <c r="R74" s="48">
        <v>0.902</v>
      </c>
      <c r="S74" s="49">
        <v>0.004492</v>
      </c>
      <c r="T74" s="47">
        <v>0.343</v>
      </c>
      <c r="U74" s="76">
        <v>3.37</v>
      </c>
      <c r="V74" s="77">
        <v>7.96701</v>
      </c>
      <c r="W74" s="12" t="s">
        <v>115</v>
      </c>
      <c r="X74" s="12" t="s">
        <v>115</v>
      </c>
      <c r="Y74" s="12" t="s">
        <v>115</v>
      </c>
      <c r="Z74" s="12" t="s">
        <v>115</v>
      </c>
    </row>
    <row r="75" spans="2:26" ht="13.5" customHeight="1">
      <c r="B75" s="46" t="s">
        <v>29</v>
      </c>
      <c r="C75" s="5" t="s">
        <v>107</v>
      </c>
      <c r="D75" s="66"/>
      <c r="E75" s="83">
        <v>7.8539583333</v>
      </c>
      <c r="F75" s="48">
        <v>9.9704166666</v>
      </c>
      <c r="G75" s="48">
        <v>2.6195833333</v>
      </c>
      <c r="H75" s="49">
        <v>0.0321875</v>
      </c>
      <c r="I75" s="48">
        <v>6.00125</v>
      </c>
      <c r="J75" s="48">
        <v>6.5716666666</v>
      </c>
      <c r="K75" s="48">
        <v>3.6508333333</v>
      </c>
      <c r="L75" s="48">
        <v>2.3254166666</v>
      </c>
      <c r="M75" s="47">
        <v>0.19175</v>
      </c>
      <c r="N75" s="48">
        <v>3.1654166666</v>
      </c>
      <c r="O75" s="49">
        <v>3.1108458333</v>
      </c>
      <c r="P75" s="47">
        <v>0.1403333333</v>
      </c>
      <c r="Q75" s="49">
        <v>0.009670833333</v>
      </c>
      <c r="R75" s="48">
        <v>0.8633333333</v>
      </c>
      <c r="S75" s="49">
        <v>0.0043</v>
      </c>
      <c r="T75" s="47">
        <v>0.343</v>
      </c>
      <c r="U75" s="76">
        <v>3.34</v>
      </c>
      <c r="V75" s="77">
        <v>7.84267</v>
      </c>
      <c r="W75" s="12" t="s">
        <v>115</v>
      </c>
      <c r="X75" s="12" t="s">
        <v>115</v>
      </c>
      <c r="Y75" s="12" t="s">
        <v>115</v>
      </c>
      <c r="Z75" s="12" t="s">
        <v>115</v>
      </c>
    </row>
    <row r="76" spans="2:26" ht="13.5" customHeight="1">
      <c r="B76" s="46" t="s">
        <v>30</v>
      </c>
      <c r="C76" s="5" t="s">
        <v>108</v>
      </c>
      <c r="D76" s="74"/>
      <c r="E76" s="83">
        <v>7.8354230769</v>
      </c>
      <c r="F76" s="48">
        <v>9.6007692307</v>
      </c>
      <c r="G76" s="48">
        <v>2.5688461538</v>
      </c>
      <c r="H76" s="49">
        <v>0.0318538461538</v>
      </c>
      <c r="I76" s="48">
        <v>5.9584615384</v>
      </c>
      <c r="J76" s="48">
        <v>6.5776923076</v>
      </c>
      <c r="K76" s="48">
        <v>3.6369230769</v>
      </c>
      <c r="L76" s="48">
        <v>2.2807692307</v>
      </c>
      <c r="M76" s="47">
        <v>0.1904615384</v>
      </c>
      <c r="N76" s="48">
        <v>3.1196153846</v>
      </c>
      <c r="O76" s="49">
        <v>2.9677846153</v>
      </c>
      <c r="P76" s="47">
        <v>0.135076923</v>
      </c>
      <c r="Q76" s="49">
        <v>0.0096</v>
      </c>
      <c r="R76" s="48">
        <v>0.8476923076</v>
      </c>
      <c r="S76" s="49">
        <v>0.0042115384615</v>
      </c>
      <c r="T76" s="47">
        <v>0.343</v>
      </c>
      <c r="U76" s="76">
        <v>3.26</v>
      </c>
      <c r="V76" s="77">
        <v>7.76857</v>
      </c>
      <c r="W76" s="12" t="s">
        <v>115</v>
      </c>
      <c r="X76" s="12" t="s">
        <v>115</v>
      </c>
      <c r="Y76" s="12" t="s">
        <v>115</v>
      </c>
      <c r="Z76" s="12" t="s">
        <v>115</v>
      </c>
    </row>
    <row r="77" spans="2:26" ht="13.5" customHeight="1">
      <c r="B77" s="46" t="s">
        <v>31</v>
      </c>
      <c r="C77" s="5" t="s">
        <v>109</v>
      </c>
      <c r="D77" s="74"/>
      <c r="E77" s="83">
        <v>7.8338846153</v>
      </c>
      <c r="F77" s="48">
        <v>9.7984615384</v>
      </c>
      <c r="G77" s="48">
        <v>2.6438461538</v>
      </c>
      <c r="H77" s="49">
        <v>0.0323538461538</v>
      </c>
      <c r="I77" s="48">
        <v>5.9707692307</v>
      </c>
      <c r="J77" s="48">
        <v>6.7603846153</v>
      </c>
      <c r="K77" s="48">
        <v>3.66</v>
      </c>
      <c r="L77" s="48">
        <v>2.3469230769</v>
      </c>
      <c r="M77" s="47">
        <v>0.188</v>
      </c>
      <c r="N77" s="48">
        <v>3.2057692307</v>
      </c>
      <c r="O77" s="49">
        <v>2.9577730769</v>
      </c>
      <c r="P77" s="47">
        <v>0.1386153846</v>
      </c>
      <c r="Q77" s="49">
        <v>0.0096</v>
      </c>
      <c r="R77" s="48">
        <v>0.8707692307</v>
      </c>
      <c r="S77" s="49">
        <v>0.0043153846153</v>
      </c>
      <c r="T77" s="47">
        <v>0.298</v>
      </c>
      <c r="U77" s="76">
        <v>3.27</v>
      </c>
      <c r="V77" s="77">
        <v>7.84436</v>
      </c>
      <c r="W77" s="12" t="s">
        <v>115</v>
      </c>
      <c r="X77" s="12" t="s">
        <v>115</v>
      </c>
      <c r="Y77" s="12" t="s">
        <v>115</v>
      </c>
      <c r="Z77" s="12" t="s">
        <v>115</v>
      </c>
    </row>
    <row r="78" spans="1:26" ht="13.5" customHeight="1">
      <c r="A78" s="116"/>
      <c r="B78" s="46" t="s">
        <v>20</v>
      </c>
      <c r="C78" s="5" t="s">
        <v>110</v>
      </c>
      <c r="D78" s="12"/>
      <c r="E78" s="83">
        <v>7.8397083333</v>
      </c>
      <c r="F78" s="48">
        <v>9.3695833333</v>
      </c>
      <c r="G78" s="48">
        <v>2.5416666666</v>
      </c>
      <c r="H78" s="49">
        <v>0.0317541666666</v>
      </c>
      <c r="I78" s="48">
        <v>5.9558333333</v>
      </c>
      <c r="J78" s="48">
        <v>6.6266666666</v>
      </c>
      <c r="K78" s="48">
        <v>3.63</v>
      </c>
      <c r="L78" s="48">
        <v>2.2525</v>
      </c>
      <c r="M78" s="47">
        <v>0.188</v>
      </c>
      <c r="N78" s="48">
        <v>3.0795833333</v>
      </c>
      <c r="O78" s="49">
        <v>2.8237</v>
      </c>
      <c r="P78" s="47">
        <v>0.1336666666</v>
      </c>
      <c r="Q78" s="49">
        <v>0.009520833333</v>
      </c>
      <c r="R78" s="48">
        <v>0.8383333333</v>
      </c>
      <c r="S78" s="49">
        <v>0.004195833333300001</v>
      </c>
      <c r="T78" s="47">
        <v>0.294</v>
      </c>
      <c r="U78" s="76">
        <v>3.25</v>
      </c>
      <c r="V78" s="77">
        <v>7.73182</v>
      </c>
      <c r="W78" s="12" t="s">
        <v>115</v>
      </c>
      <c r="X78" s="12" t="s">
        <v>115</v>
      </c>
      <c r="Y78" s="12" t="s">
        <v>115</v>
      </c>
      <c r="Z78" s="12" t="s">
        <v>115</v>
      </c>
    </row>
    <row r="79" spans="1:26" ht="21" customHeight="1">
      <c r="A79" s="116">
        <v>1985</v>
      </c>
      <c r="B79" s="46" t="s">
        <v>21</v>
      </c>
      <c r="C79" s="5" t="s">
        <v>99</v>
      </c>
      <c r="D79" s="74"/>
      <c r="E79" s="83">
        <v>7.813</v>
      </c>
      <c r="F79" s="76">
        <v>8.8776923076</v>
      </c>
      <c r="G79" s="76">
        <v>2.478076923</v>
      </c>
      <c r="H79" s="49">
        <v>0.0308884615384</v>
      </c>
      <c r="I79" s="48">
        <v>5.92</v>
      </c>
      <c r="J79" s="76">
        <v>6.4092307692</v>
      </c>
      <c r="K79" s="76">
        <v>3.5703846153</v>
      </c>
      <c r="L79" s="76">
        <v>2.1957692307</v>
      </c>
      <c r="M79" s="47">
        <v>0.1874615384</v>
      </c>
      <c r="N79" s="76">
        <v>2.9557692307</v>
      </c>
      <c r="O79" s="49">
        <v>2.792976923</v>
      </c>
      <c r="P79" s="47">
        <v>0.1313461538</v>
      </c>
      <c r="Q79" s="49">
        <v>0.009411538461</v>
      </c>
      <c r="R79" s="48">
        <v>0.8203846153</v>
      </c>
      <c r="S79" s="49">
        <v>0.0040999999999999995</v>
      </c>
      <c r="T79" s="47">
        <v>0.281</v>
      </c>
      <c r="U79" s="76">
        <v>3.15</v>
      </c>
      <c r="V79" s="77">
        <v>7.61244</v>
      </c>
      <c r="W79" s="12" t="s">
        <v>115</v>
      </c>
      <c r="X79" s="12" t="s">
        <v>115</v>
      </c>
      <c r="Y79" s="12" t="s">
        <v>115</v>
      </c>
      <c r="Z79" s="12" t="s">
        <v>115</v>
      </c>
    </row>
    <row r="80" spans="2:26" ht="13.5" customHeight="1">
      <c r="B80" s="46" t="s">
        <v>22</v>
      </c>
      <c r="C80" s="5" t="s">
        <v>100</v>
      </c>
      <c r="D80" s="74"/>
      <c r="E80" s="83">
        <v>7.8114761904</v>
      </c>
      <c r="F80" s="48">
        <v>8.6309523809</v>
      </c>
      <c r="G80" s="48">
        <v>2.3942857142</v>
      </c>
      <c r="H80" s="49">
        <v>0.0302333333333</v>
      </c>
      <c r="I80" s="48">
        <v>5.8157142857</v>
      </c>
      <c r="J80" s="48">
        <v>5.91</v>
      </c>
      <c r="K80" s="48">
        <v>3.4923809523</v>
      </c>
      <c r="L80" s="48">
        <v>2.1161904761</v>
      </c>
      <c r="M80" s="47">
        <v>0.1862857142</v>
      </c>
      <c r="N80" s="48">
        <v>2.8142857142</v>
      </c>
      <c r="O80" s="49">
        <v>2.7711666666</v>
      </c>
      <c r="P80" s="47">
        <v>0.1275295238</v>
      </c>
      <c r="Q80" s="49">
        <v>0.009361904761</v>
      </c>
      <c r="R80" s="48">
        <v>0.7942857142</v>
      </c>
      <c r="S80" s="49">
        <v>0.0039523809523</v>
      </c>
      <c r="T80" s="47">
        <v>0.29</v>
      </c>
      <c r="U80" s="76">
        <v>3.07</v>
      </c>
      <c r="V80" s="77">
        <v>7.50519</v>
      </c>
      <c r="W80" s="12" t="s">
        <v>115</v>
      </c>
      <c r="X80" s="12" t="s">
        <v>115</v>
      </c>
      <c r="Y80" s="12" t="s">
        <v>115</v>
      </c>
      <c r="Z80" s="12" t="s">
        <v>115</v>
      </c>
    </row>
    <row r="81" spans="2:26" ht="13.5" customHeight="1">
      <c r="B81" s="46" t="s">
        <v>23</v>
      </c>
      <c r="C81" s="5" t="s">
        <v>101</v>
      </c>
      <c r="D81" s="66"/>
      <c r="E81" s="83">
        <v>7.8084615384</v>
      </c>
      <c r="F81" s="48">
        <v>8.8361538461</v>
      </c>
      <c r="G81" s="48">
        <v>2.3861538461</v>
      </c>
      <c r="H81" s="49">
        <v>0.030361538461500002</v>
      </c>
      <c r="I81" s="48">
        <v>5.6692307692</v>
      </c>
      <c r="J81" s="48">
        <v>5.505</v>
      </c>
      <c r="K81" s="48">
        <v>3.4803846153</v>
      </c>
      <c r="L81" s="48">
        <v>2.1142307692</v>
      </c>
      <c r="M81" s="47">
        <v>0.188576923</v>
      </c>
      <c r="N81" s="48">
        <v>2.8046153846</v>
      </c>
      <c r="O81" s="49">
        <v>2.7401884615</v>
      </c>
      <c r="P81" s="47">
        <v>0.1264615384</v>
      </c>
      <c r="Q81" s="49">
        <v>0.009215384614999999</v>
      </c>
      <c r="R81" s="48">
        <v>0.7915384615</v>
      </c>
      <c r="S81" s="49">
        <v>0.0038576923076</v>
      </c>
      <c r="T81" s="47">
        <v>0.281</v>
      </c>
      <c r="U81" s="76">
        <v>3.04</v>
      </c>
      <c r="V81" s="77">
        <v>7.51811</v>
      </c>
      <c r="W81" s="12" t="s">
        <v>115</v>
      </c>
      <c r="X81" s="12" t="s">
        <v>115</v>
      </c>
      <c r="Y81" s="12" t="s">
        <v>115</v>
      </c>
      <c r="Z81" s="12" t="s">
        <v>115</v>
      </c>
    </row>
    <row r="82" spans="2:26" ht="13.5" customHeight="1">
      <c r="B82" s="46" t="s">
        <v>24</v>
      </c>
      <c r="C82" s="5" t="s">
        <v>102</v>
      </c>
      <c r="D82" s="74"/>
      <c r="E82" s="83">
        <v>7.7966956521</v>
      </c>
      <c r="F82" s="48">
        <v>9.8069565217</v>
      </c>
      <c r="G82" s="48">
        <v>2.5534782608</v>
      </c>
      <c r="H82" s="49">
        <v>0.0311782608695</v>
      </c>
      <c r="I82" s="48">
        <v>5.7456521739</v>
      </c>
      <c r="J82" s="48">
        <v>5.1982608695</v>
      </c>
      <c r="K82" s="48">
        <v>3.5456521739</v>
      </c>
      <c r="L82" s="48">
        <v>2.262173913</v>
      </c>
      <c r="M82" s="47">
        <v>0.191347826</v>
      </c>
      <c r="N82" s="48">
        <v>3.0434782608</v>
      </c>
      <c r="O82" s="49">
        <v>2.7541</v>
      </c>
      <c r="P82" s="47">
        <v>0.1339565217</v>
      </c>
      <c r="Q82" s="49">
        <v>0.009082608695</v>
      </c>
      <c r="R82" s="48">
        <v>0.8460869565</v>
      </c>
      <c r="S82" s="49">
        <v>0.0040695652173</v>
      </c>
      <c r="T82" s="47">
        <v>0.288</v>
      </c>
      <c r="U82" s="76">
        <v>3.14</v>
      </c>
      <c r="V82" s="77">
        <v>7.71434</v>
      </c>
      <c r="W82" s="12" t="s">
        <v>115</v>
      </c>
      <c r="X82" s="12" t="s">
        <v>115</v>
      </c>
      <c r="Y82" s="12" t="s">
        <v>115</v>
      </c>
      <c r="Z82" s="12" t="s">
        <v>115</v>
      </c>
    </row>
    <row r="83" spans="2:26" ht="13.5" customHeight="1">
      <c r="B83" s="46" t="s">
        <v>25</v>
      </c>
      <c r="C83" s="5" t="s">
        <v>103</v>
      </c>
      <c r="D83" s="66"/>
      <c r="E83" s="83">
        <v>7.7827037037</v>
      </c>
      <c r="F83" s="48">
        <v>9.7977777777</v>
      </c>
      <c r="G83" s="48">
        <v>2.5174074074</v>
      </c>
      <c r="H83" s="49">
        <v>0.0310555555555</v>
      </c>
      <c r="I83" s="48">
        <v>5.6781481481</v>
      </c>
      <c r="J83" s="48">
        <v>5.3292592592</v>
      </c>
      <c r="K83" s="48">
        <v>3.5251851851</v>
      </c>
      <c r="L83" s="48">
        <v>2.2322222222</v>
      </c>
      <c r="M83" s="47">
        <v>0.19</v>
      </c>
      <c r="N83" s="48">
        <v>2.9911111111</v>
      </c>
      <c r="O83" s="49">
        <v>2.7460703703</v>
      </c>
      <c r="P83" s="47">
        <v>0.1328148148</v>
      </c>
      <c r="Q83" s="49">
        <v>0.008981481481</v>
      </c>
      <c r="R83" s="48">
        <v>0.8359259259</v>
      </c>
      <c r="S83" s="49">
        <v>0.0040259259259</v>
      </c>
      <c r="T83" s="47">
        <v>0.286</v>
      </c>
      <c r="U83" s="76">
        <v>3.15</v>
      </c>
      <c r="V83" s="77">
        <v>7.69416</v>
      </c>
      <c r="W83" s="12" t="s">
        <v>115</v>
      </c>
      <c r="X83" s="12" t="s">
        <v>115</v>
      </c>
      <c r="Y83" s="12" t="s">
        <v>115</v>
      </c>
      <c r="Z83" s="12" t="s">
        <v>115</v>
      </c>
    </row>
    <row r="84" spans="2:26" ht="13.5" customHeight="1">
      <c r="B84" s="46" t="s">
        <v>26</v>
      </c>
      <c r="C84" s="5" t="s">
        <v>104</v>
      </c>
      <c r="D84" s="74"/>
      <c r="E84" s="83">
        <v>7.7767619047</v>
      </c>
      <c r="F84" s="48">
        <v>10.0733333333</v>
      </c>
      <c r="G84" s="48">
        <v>2.5561904761</v>
      </c>
      <c r="H84" s="49">
        <v>0.0313761904761</v>
      </c>
      <c r="I84" s="48">
        <v>5.7066666666</v>
      </c>
      <c r="J84" s="48">
        <v>5.2295238095</v>
      </c>
      <c r="K84" s="48">
        <v>3.5161904761</v>
      </c>
      <c r="L84" s="48">
        <v>2.27</v>
      </c>
      <c r="M84" s="47">
        <v>0.1901904761</v>
      </c>
      <c r="N84" s="48">
        <v>3.0423809523</v>
      </c>
      <c r="O84" s="49">
        <v>2.7305857142</v>
      </c>
      <c r="P84" s="47">
        <v>0.134047619</v>
      </c>
      <c r="Q84" s="49">
        <v>0.008904761904</v>
      </c>
      <c r="R84" s="48">
        <v>0.8471428571</v>
      </c>
      <c r="S84" s="49">
        <v>0.0040999999999999995</v>
      </c>
      <c r="T84" s="47">
        <v>0.287</v>
      </c>
      <c r="U84" s="76">
        <v>3.16</v>
      </c>
      <c r="V84" s="77">
        <v>7.7454</v>
      </c>
      <c r="W84" s="12" t="s">
        <v>115</v>
      </c>
      <c r="X84" s="12" t="s">
        <v>115</v>
      </c>
      <c r="Y84" s="12" t="s">
        <v>115</v>
      </c>
      <c r="Z84" s="12" t="s">
        <v>115</v>
      </c>
    </row>
    <row r="85" spans="2:26" ht="13.5" customHeight="1">
      <c r="B85" s="46" t="s">
        <v>27</v>
      </c>
      <c r="C85" s="5" t="s">
        <v>105</v>
      </c>
      <c r="D85" s="74"/>
      <c r="E85" s="83">
        <v>7.7631538461</v>
      </c>
      <c r="F85" s="48">
        <v>10.743076923</v>
      </c>
      <c r="G85" s="48">
        <v>2.6726923076</v>
      </c>
      <c r="H85" s="49">
        <v>0.0322653846153</v>
      </c>
      <c r="I85" s="48">
        <v>5.7603846153</v>
      </c>
      <c r="J85" s="48">
        <v>5.4534615384</v>
      </c>
      <c r="K85" s="48">
        <v>3.5292307692</v>
      </c>
      <c r="L85" s="48">
        <v>2.3761538461</v>
      </c>
      <c r="M85" s="47">
        <v>0.19</v>
      </c>
      <c r="N85" s="48">
        <v>3.2226923076</v>
      </c>
      <c r="O85" s="49">
        <v>2.7242076923</v>
      </c>
      <c r="P85" s="47">
        <v>0.141</v>
      </c>
      <c r="Q85" s="49">
        <v>0.0089</v>
      </c>
      <c r="R85" s="48">
        <v>0.8853846153</v>
      </c>
      <c r="S85" s="49">
        <v>0.004208</v>
      </c>
      <c r="T85" s="47">
        <v>0.291</v>
      </c>
      <c r="U85" s="76">
        <v>3.14</v>
      </c>
      <c r="V85" s="77">
        <v>7.90869</v>
      </c>
      <c r="W85" s="12" t="s">
        <v>115</v>
      </c>
      <c r="X85" s="12" t="s">
        <v>115</v>
      </c>
      <c r="Y85" s="12" t="s">
        <v>115</v>
      </c>
      <c r="Z85" s="12" t="s">
        <v>115</v>
      </c>
    </row>
    <row r="86" spans="2:26" ht="13.5" customHeight="1">
      <c r="B86" s="46" t="s">
        <v>28</v>
      </c>
      <c r="C86" s="5" t="s">
        <v>106</v>
      </c>
      <c r="D86" s="74"/>
      <c r="E86" s="83">
        <v>7.80048</v>
      </c>
      <c r="F86" s="48">
        <v>10.8768</v>
      </c>
      <c r="G86" s="48">
        <v>2.8076</v>
      </c>
      <c r="H86" s="49">
        <v>0.032996000000000004</v>
      </c>
      <c r="I86" s="48">
        <v>5.7688</v>
      </c>
      <c r="J86" s="48">
        <v>5.554</v>
      </c>
      <c r="K86" s="48">
        <v>3.544</v>
      </c>
      <c r="L86" s="48">
        <v>2.498</v>
      </c>
      <c r="M86" s="47">
        <v>0.19192</v>
      </c>
      <c r="N86" s="48">
        <v>3.4156</v>
      </c>
      <c r="O86" s="49">
        <v>2.6991</v>
      </c>
      <c r="P86" s="47">
        <v>0.14656</v>
      </c>
      <c r="Q86" s="49">
        <v>0.008824</v>
      </c>
      <c r="R86" s="48">
        <v>0.926</v>
      </c>
      <c r="S86" s="49">
        <v>0.00426</v>
      </c>
      <c r="T86" s="47">
        <v>0.295</v>
      </c>
      <c r="U86" s="76">
        <v>3.17</v>
      </c>
      <c r="V86" s="77">
        <v>8.05084</v>
      </c>
      <c r="W86" s="12" t="s">
        <v>115</v>
      </c>
      <c r="X86" s="12" t="s">
        <v>115</v>
      </c>
      <c r="Y86" s="12" t="s">
        <v>115</v>
      </c>
      <c r="Z86" s="12" t="s">
        <v>115</v>
      </c>
    </row>
    <row r="87" spans="2:26" ht="13.5" customHeight="1">
      <c r="B87" s="46" t="s">
        <v>29</v>
      </c>
      <c r="C87" s="5" t="s">
        <v>107</v>
      </c>
      <c r="D87" s="66"/>
      <c r="E87" s="83">
        <v>7.819625</v>
      </c>
      <c r="F87" s="48">
        <v>10.7241666666</v>
      </c>
      <c r="G87" s="48">
        <v>2.7645833333</v>
      </c>
      <c r="H87" s="49">
        <v>0.0330708333333</v>
      </c>
      <c r="I87" s="48">
        <v>5.7258333333</v>
      </c>
      <c r="J87" s="48">
        <v>5.4254166666</v>
      </c>
      <c r="K87" s="48">
        <v>3.53625</v>
      </c>
      <c r="L87" s="48">
        <v>2.46</v>
      </c>
      <c r="M87" s="47">
        <v>0.1956666666</v>
      </c>
      <c r="N87" s="48">
        <v>3.35625</v>
      </c>
      <c r="O87" s="49">
        <v>2.6479791666</v>
      </c>
      <c r="P87" s="47">
        <v>0.1450416666</v>
      </c>
      <c r="Q87" s="49">
        <v>0.008795833333</v>
      </c>
      <c r="R87" s="48">
        <v>0.9129166666</v>
      </c>
      <c r="S87" s="49">
        <v>0.0042125</v>
      </c>
      <c r="T87" s="47">
        <v>0.292</v>
      </c>
      <c r="U87" s="76">
        <v>3.15</v>
      </c>
      <c r="V87" s="77">
        <v>8.02948</v>
      </c>
      <c r="W87" s="12" t="s">
        <v>115</v>
      </c>
      <c r="X87" s="12" t="s">
        <v>115</v>
      </c>
      <c r="Y87" s="12" t="s">
        <v>115</v>
      </c>
      <c r="Z87" s="12" t="s">
        <v>115</v>
      </c>
    </row>
    <row r="88" spans="2:26" ht="13.5" customHeight="1">
      <c r="B88" s="46" t="s">
        <v>30</v>
      </c>
      <c r="C88" s="5" t="s">
        <v>108</v>
      </c>
      <c r="D88" s="74"/>
      <c r="E88" s="83">
        <v>7.8000384615</v>
      </c>
      <c r="F88" s="48">
        <v>11.1669230769</v>
      </c>
      <c r="G88" s="48">
        <v>2.9657692307</v>
      </c>
      <c r="H88" s="49">
        <v>0.0364153846153</v>
      </c>
      <c r="I88" s="48">
        <v>5.7261538461</v>
      </c>
      <c r="J88" s="48">
        <v>5.5157692307</v>
      </c>
      <c r="K88" s="48">
        <v>3.6765384615</v>
      </c>
      <c r="L88" s="48">
        <v>2.6319230769</v>
      </c>
      <c r="M88" s="47">
        <v>0.1945384615</v>
      </c>
      <c r="N88" s="48">
        <v>3.615</v>
      </c>
      <c r="O88" s="49">
        <v>2.5601615384</v>
      </c>
      <c r="P88" s="47">
        <v>0.1577692307</v>
      </c>
      <c r="Q88" s="49">
        <v>0.008773076923</v>
      </c>
      <c r="R88" s="48">
        <v>0.9823076923</v>
      </c>
      <c r="S88" s="49">
        <v>0.0044961538461</v>
      </c>
      <c r="T88" s="47">
        <v>0.298</v>
      </c>
      <c r="U88" s="76">
        <v>3.18</v>
      </c>
      <c r="V88" s="77">
        <v>8.29709</v>
      </c>
      <c r="W88" s="12" t="s">
        <v>115</v>
      </c>
      <c r="X88" s="12" t="s">
        <v>115</v>
      </c>
      <c r="Y88" s="12" t="s">
        <v>115</v>
      </c>
      <c r="Z88" s="12" t="s">
        <v>115</v>
      </c>
    </row>
    <row r="89" spans="2:26" ht="13.5" customHeight="1">
      <c r="B89" s="46" t="s">
        <v>31</v>
      </c>
      <c r="C89" s="5" t="s">
        <v>109</v>
      </c>
      <c r="D89" s="74"/>
      <c r="E89" s="83">
        <v>7.8133846153</v>
      </c>
      <c r="F89" s="48">
        <v>11.32</v>
      </c>
      <c r="G89" s="48">
        <v>3.028076923</v>
      </c>
      <c r="H89" s="49">
        <v>0.0383769230769</v>
      </c>
      <c r="I89" s="48">
        <v>5.6992307692</v>
      </c>
      <c r="J89" s="48">
        <v>5.3396153846</v>
      </c>
      <c r="K89" s="48">
        <v>3.7353846153</v>
      </c>
      <c r="L89" s="48">
        <v>2.6896153846</v>
      </c>
      <c r="M89" s="47">
        <v>0.1921923076</v>
      </c>
      <c r="N89" s="48">
        <v>3.6846153846</v>
      </c>
      <c r="O89" s="49">
        <v>2.4576</v>
      </c>
      <c r="P89" s="47">
        <v>0.161076923</v>
      </c>
      <c r="Q89" s="49">
        <v>0.0088</v>
      </c>
      <c r="R89" s="48">
        <v>1.0023076923</v>
      </c>
      <c r="S89" s="49">
        <v>0.0045461538461</v>
      </c>
      <c r="T89" s="47">
        <v>0.301</v>
      </c>
      <c r="U89" s="76">
        <v>3.21</v>
      </c>
      <c r="V89" s="77">
        <v>8.42791</v>
      </c>
      <c r="W89" s="12" t="s">
        <v>115</v>
      </c>
      <c r="X89" s="12" t="s">
        <v>115</v>
      </c>
      <c r="Y89" s="12" t="s">
        <v>115</v>
      </c>
      <c r="Z89" s="12" t="s">
        <v>115</v>
      </c>
    </row>
    <row r="90" spans="1:26" ht="13.5" customHeight="1">
      <c r="A90" s="116"/>
      <c r="B90" s="46" t="s">
        <v>20</v>
      </c>
      <c r="C90" s="5" t="s">
        <v>110</v>
      </c>
      <c r="D90" s="12"/>
      <c r="E90" s="83">
        <v>7.8140833333</v>
      </c>
      <c r="F90" s="48">
        <v>11.3754166666</v>
      </c>
      <c r="G90" s="48">
        <v>3.12375</v>
      </c>
      <c r="H90" s="49">
        <v>0.038637500000000005</v>
      </c>
      <c r="I90" s="48">
        <v>5.6179166666</v>
      </c>
      <c r="J90" s="48">
        <v>5.3604166666</v>
      </c>
      <c r="K90" s="48">
        <v>3.715</v>
      </c>
      <c r="L90" s="48">
        <v>2.7766666666</v>
      </c>
      <c r="M90" s="47">
        <v>0.1925833333</v>
      </c>
      <c r="N90" s="48">
        <v>3.72625</v>
      </c>
      <c r="O90" s="49">
        <v>2.4576</v>
      </c>
      <c r="P90" s="47">
        <v>0.1645416666</v>
      </c>
      <c r="Q90" s="49">
        <v>0.0088</v>
      </c>
      <c r="R90" s="48">
        <v>1.0320833333</v>
      </c>
      <c r="S90" s="49">
        <v>0.0046500000000000005</v>
      </c>
      <c r="T90" s="47">
        <v>0.297</v>
      </c>
      <c r="U90" s="76">
        <v>3.22</v>
      </c>
      <c r="V90" s="77">
        <v>8.50688</v>
      </c>
      <c r="W90" s="12" t="s">
        <v>115</v>
      </c>
      <c r="X90" s="12" t="s">
        <v>115</v>
      </c>
      <c r="Y90" s="12" t="s">
        <v>115</v>
      </c>
      <c r="Z90" s="12" t="s">
        <v>115</v>
      </c>
    </row>
    <row r="91" spans="1:26" ht="21" customHeight="1">
      <c r="A91" s="116">
        <v>1986</v>
      </c>
      <c r="B91" s="46" t="s">
        <v>21</v>
      </c>
      <c r="C91" s="5" t="s">
        <v>99</v>
      </c>
      <c r="D91" s="74"/>
      <c r="E91" s="83">
        <v>7.808076923</v>
      </c>
      <c r="F91" s="76">
        <v>11.1592307692</v>
      </c>
      <c r="G91" s="76">
        <v>3.1965384615</v>
      </c>
      <c r="H91" s="49">
        <v>0.039049999999999994</v>
      </c>
      <c r="I91" s="48">
        <v>5.5653846153</v>
      </c>
      <c r="J91" s="76">
        <v>5.4615384615</v>
      </c>
      <c r="K91" s="76">
        <v>3.685</v>
      </c>
      <c r="L91" s="76">
        <v>2.835</v>
      </c>
      <c r="M91" s="47">
        <v>0.1913846153</v>
      </c>
      <c r="N91" s="76">
        <v>3.7773076923</v>
      </c>
      <c r="O91" s="49">
        <v>2.4516</v>
      </c>
      <c r="P91" s="47">
        <v>0.1617307692</v>
      </c>
      <c r="Q91" s="49">
        <v>0.0088</v>
      </c>
      <c r="R91" s="48">
        <v>1.0484615384</v>
      </c>
      <c r="S91" s="49">
        <v>0.0047269230769</v>
      </c>
      <c r="T91" s="47">
        <v>0.297</v>
      </c>
      <c r="U91" s="76">
        <v>3.2</v>
      </c>
      <c r="V91" s="77">
        <v>8.57175</v>
      </c>
      <c r="W91" s="12" t="s">
        <v>115</v>
      </c>
      <c r="X91" s="12" t="s">
        <v>115</v>
      </c>
      <c r="Y91" s="12" t="s">
        <v>115</v>
      </c>
      <c r="Z91" s="12" t="s">
        <v>115</v>
      </c>
    </row>
    <row r="92" spans="2:26" ht="13.5" customHeight="1">
      <c r="B92" s="46" t="s">
        <v>22</v>
      </c>
      <c r="C92" s="5" t="s">
        <v>100</v>
      </c>
      <c r="D92" s="74"/>
      <c r="E92" s="83">
        <v>7.8048095238</v>
      </c>
      <c r="F92" s="48">
        <v>11.1861904761</v>
      </c>
      <c r="G92" s="48">
        <v>3.35</v>
      </c>
      <c r="H92" s="49">
        <v>0.042438095238000004</v>
      </c>
      <c r="I92" s="48">
        <v>5.5652380952</v>
      </c>
      <c r="J92" s="48">
        <v>5.4871428571</v>
      </c>
      <c r="K92" s="48">
        <v>3.6585714285</v>
      </c>
      <c r="L92" s="48">
        <v>2.9642857142</v>
      </c>
      <c r="M92" s="47">
        <v>0.1944285714</v>
      </c>
      <c r="N92" s="48">
        <v>4.0014285714</v>
      </c>
      <c r="O92" s="49">
        <v>2.4337428571</v>
      </c>
      <c r="P92" s="47">
        <v>0.1681904761</v>
      </c>
      <c r="Q92" s="49">
        <v>0.0088</v>
      </c>
      <c r="R92" s="48">
        <v>1.098095238</v>
      </c>
      <c r="S92" s="49">
        <v>0.004971428571399999</v>
      </c>
      <c r="T92" s="47">
        <v>0.299</v>
      </c>
      <c r="U92" s="76">
        <v>3.17</v>
      </c>
      <c r="V92" s="77">
        <v>8.81232</v>
      </c>
      <c r="W92" s="12" t="s">
        <v>115</v>
      </c>
      <c r="X92" s="12" t="s">
        <v>115</v>
      </c>
      <c r="Y92" s="12" t="s">
        <v>115</v>
      </c>
      <c r="Z92" s="12" t="s">
        <v>115</v>
      </c>
    </row>
    <row r="93" spans="2:26" ht="13.5" customHeight="1">
      <c r="B93" s="46" t="s">
        <v>23</v>
      </c>
      <c r="C93" s="5" t="s">
        <v>101</v>
      </c>
      <c r="D93" s="66"/>
      <c r="E93" s="83">
        <v>7.8112608695</v>
      </c>
      <c r="F93" s="48">
        <v>11.4860869565</v>
      </c>
      <c r="G93" s="48">
        <v>3.4569565217</v>
      </c>
      <c r="H93" s="49">
        <v>0.0438304347826</v>
      </c>
      <c r="I93" s="48">
        <v>5.5791304347</v>
      </c>
      <c r="J93" s="48">
        <v>5.5308695652</v>
      </c>
      <c r="K93" s="48">
        <v>3.6239130434</v>
      </c>
      <c r="L93" s="48">
        <v>3.0634782608</v>
      </c>
      <c r="M93" s="47">
        <v>0.1956521739</v>
      </c>
      <c r="N93" s="48">
        <v>4.1073913043</v>
      </c>
      <c r="O93" s="49">
        <v>2.4266</v>
      </c>
      <c r="P93" s="47">
        <v>0.1735217391</v>
      </c>
      <c r="Q93" s="49">
        <v>0.0088</v>
      </c>
      <c r="R93" s="48">
        <v>1.1295652173</v>
      </c>
      <c r="S93" s="49">
        <v>0.0051347826086</v>
      </c>
      <c r="T93" s="47">
        <v>0.299</v>
      </c>
      <c r="U93" s="76">
        <v>3.1</v>
      </c>
      <c r="V93" s="77">
        <v>8.96957</v>
      </c>
      <c r="W93" s="12" t="s">
        <v>115</v>
      </c>
      <c r="X93" s="12" t="s">
        <v>115</v>
      </c>
      <c r="Y93" s="12" t="s">
        <v>115</v>
      </c>
      <c r="Z93" s="12" t="s">
        <v>115</v>
      </c>
    </row>
    <row r="94" spans="2:26" ht="13.5" customHeight="1">
      <c r="B94" s="46" t="s">
        <v>24</v>
      </c>
      <c r="C94" s="5" t="s">
        <v>102</v>
      </c>
      <c r="D94" s="74"/>
      <c r="E94" s="83">
        <v>7.79628</v>
      </c>
      <c r="F94" s="48">
        <v>11.71</v>
      </c>
      <c r="G94" s="48">
        <v>3.4368</v>
      </c>
      <c r="H94" s="49">
        <v>0.044676</v>
      </c>
      <c r="I94" s="48">
        <v>5.63</v>
      </c>
      <c r="J94" s="48">
        <v>5.6412</v>
      </c>
      <c r="K94" s="48">
        <v>3.5748</v>
      </c>
      <c r="L94" s="48">
        <v>3.048</v>
      </c>
      <c r="M94" s="47">
        <v>0.19456</v>
      </c>
      <c r="N94" s="48">
        <v>4.1116</v>
      </c>
      <c r="O94" s="49">
        <v>2.427148</v>
      </c>
      <c r="P94" s="47">
        <v>0.1738</v>
      </c>
      <c r="Q94" s="49">
        <v>0.0088</v>
      </c>
      <c r="R94" s="48">
        <v>1.0916</v>
      </c>
      <c r="S94" s="49">
        <v>0.005056</v>
      </c>
      <c r="T94" s="47">
        <v>0.299</v>
      </c>
      <c r="U94" s="76">
        <v>3.02</v>
      </c>
      <c r="V94" s="77">
        <v>8.96715</v>
      </c>
      <c r="W94" s="12" t="s">
        <v>115</v>
      </c>
      <c r="X94" s="12" t="s">
        <v>115</v>
      </c>
      <c r="Y94" s="12" t="s">
        <v>115</v>
      </c>
      <c r="Z94" s="12" t="s">
        <v>115</v>
      </c>
    </row>
    <row r="95" spans="2:26" ht="13.5" customHeight="1">
      <c r="B95" s="46" t="s">
        <v>25</v>
      </c>
      <c r="C95" s="5" t="s">
        <v>103</v>
      </c>
      <c r="D95" s="66"/>
      <c r="E95" s="83">
        <v>7.8081851851</v>
      </c>
      <c r="F95" s="48">
        <v>11.8866666666</v>
      </c>
      <c r="G95" s="48">
        <v>3.5044444444</v>
      </c>
      <c r="H95" s="49">
        <v>0.0468037037037</v>
      </c>
      <c r="I95" s="48">
        <v>5.6866666666</v>
      </c>
      <c r="J95" s="48">
        <v>5.6907407407</v>
      </c>
      <c r="K95" s="48">
        <v>3.5322222222</v>
      </c>
      <c r="L95" s="48">
        <v>3.1111111111</v>
      </c>
      <c r="M95" s="47">
        <v>0.1959629629</v>
      </c>
      <c r="N95" s="48">
        <v>4.2133333333</v>
      </c>
      <c r="O95" s="49">
        <v>2.4403</v>
      </c>
      <c r="P95" s="47">
        <v>0.1754814814</v>
      </c>
      <c r="Q95" s="49">
        <v>0.0088</v>
      </c>
      <c r="R95" s="48">
        <v>1.1055555555</v>
      </c>
      <c r="S95" s="49">
        <v>0.0051555555555</v>
      </c>
      <c r="T95" s="47">
        <v>0.299</v>
      </c>
      <c r="U95" s="76">
        <v>3.01</v>
      </c>
      <c r="V95" s="77">
        <v>9.12998</v>
      </c>
      <c r="W95" s="12" t="s">
        <v>115</v>
      </c>
      <c r="X95" s="12" t="s">
        <v>115</v>
      </c>
      <c r="Y95" s="12" t="s">
        <v>115</v>
      </c>
      <c r="Z95" s="12" t="s">
        <v>115</v>
      </c>
    </row>
    <row r="96" spans="2:26" ht="13.5" customHeight="1">
      <c r="B96" s="46" t="s">
        <v>26</v>
      </c>
      <c r="C96" s="5" t="s">
        <v>104</v>
      </c>
      <c r="D96" s="74"/>
      <c r="E96" s="83">
        <v>7.8106818181</v>
      </c>
      <c r="F96" s="48">
        <v>11.7859090909</v>
      </c>
      <c r="G96" s="48">
        <v>3.4922727272</v>
      </c>
      <c r="H96" s="49">
        <v>0.046640909090900004</v>
      </c>
      <c r="I96" s="48">
        <v>5.6295454545</v>
      </c>
      <c r="J96" s="48">
        <v>5.3995454545</v>
      </c>
      <c r="K96" s="48">
        <v>3.529090909</v>
      </c>
      <c r="L96" s="48">
        <v>3.1018181818</v>
      </c>
      <c r="M96" s="47">
        <v>0.2046363636</v>
      </c>
      <c r="N96" s="48">
        <v>4.2404545454</v>
      </c>
      <c r="O96" s="49">
        <v>2.4403</v>
      </c>
      <c r="P96" s="47">
        <v>0.1742727272</v>
      </c>
      <c r="Q96" s="49">
        <v>0.0088</v>
      </c>
      <c r="R96" s="48">
        <v>1.1013636363</v>
      </c>
      <c r="S96" s="49">
        <v>0.0051454545454</v>
      </c>
      <c r="T96" s="47">
        <v>0.301</v>
      </c>
      <c r="U96" s="76">
        <v>2.99</v>
      </c>
      <c r="V96" s="77">
        <v>9.0961</v>
      </c>
      <c r="W96" s="12" t="s">
        <v>115</v>
      </c>
      <c r="X96" s="12" t="s">
        <v>115</v>
      </c>
      <c r="Y96" s="12" t="s">
        <v>115</v>
      </c>
      <c r="Z96" s="12" t="s">
        <v>115</v>
      </c>
    </row>
    <row r="97" spans="2:26" ht="13.5" customHeight="1">
      <c r="B97" s="46" t="s">
        <v>27</v>
      </c>
      <c r="C97" s="5" t="s">
        <v>105</v>
      </c>
      <c r="D97" s="74"/>
      <c r="E97" s="83">
        <v>7.8124814814</v>
      </c>
      <c r="F97" s="48">
        <v>11.8211111111</v>
      </c>
      <c r="G97" s="48">
        <v>3.6274074074</v>
      </c>
      <c r="H97" s="49">
        <v>0.0493222222222</v>
      </c>
      <c r="I97" s="48">
        <v>5.6696296296</v>
      </c>
      <c r="J97" s="48">
        <v>4.9474074074</v>
      </c>
      <c r="K97" s="48">
        <v>3.5855555555</v>
      </c>
      <c r="L97" s="48">
        <v>3.2188888888</v>
      </c>
      <c r="M97" s="47">
        <v>0.204</v>
      </c>
      <c r="N97" s="48">
        <v>4.4729629629</v>
      </c>
      <c r="O97" s="49">
        <v>2.1579962962</v>
      </c>
      <c r="P97" s="47">
        <v>0.1792148148</v>
      </c>
      <c r="Q97" s="49">
        <v>0.0088</v>
      </c>
      <c r="R97" s="48">
        <v>1.1325925925</v>
      </c>
      <c r="S97" s="49">
        <v>0.0053296296296</v>
      </c>
      <c r="T97" s="47">
        <v>0.3</v>
      </c>
      <c r="U97" s="76">
        <v>2.97</v>
      </c>
      <c r="V97" s="77">
        <v>9.29164</v>
      </c>
      <c r="W97" s="12" t="s">
        <v>115</v>
      </c>
      <c r="X97" s="12" t="s">
        <v>115</v>
      </c>
      <c r="Y97" s="12" t="s">
        <v>115</v>
      </c>
      <c r="Z97" s="12" t="s">
        <v>115</v>
      </c>
    </row>
    <row r="98" spans="2:26" ht="13.5" customHeight="1">
      <c r="B98" s="46" t="s">
        <v>28</v>
      </c>
      <c r="C98" s="5" t="s">
        <v>106</v>
      </c>
      <c r="D98" s="74"/>
      <c r="E98" s="83">
        <v>7.7991666666</v>
      </c>
      <c r="F98" s="48">
        <v>11.6225</v>
      </c>
      <c r="G98" s="48">
        <v>3.7816666666</v>
      </c>
      <c r="H98" s="49">
        <v>0.0506958333333</v>
      </c>
      <c r="I98" s="48">
        <v>5.6291666666</v>
      </c>
      <c r="J98" s="48">
        <v>4.795</v>
      </c>
      <c r="K98" s="48">
        <v>3.6216666666</v>
      </c>
      <c r="L98" s="48">
        <v>3.3545833333</v>
      </c>
      <c r="M98" s="47">
        <v>0.2121666666</v>
      </c>
      <c r="N98" s="48">
        <v>4.6958333333</v>
      </c>
      <c r="O98" s="49">
        <v>2.1089</v>
      </c>
      <c r="P98" s="47">
        <v>0.1853333333</v>
      </c>
      <c r="Q98" s="49">
        <v>0.008833333333</v>
      </c>
      <c r="R98" s="48">
        <v>1.1675</v>
      </c>
      <c r="S98" s="49">
        <v>0.0055375</v>
      </c>
      <c r="T98" s="47">
        <v>0.302</v>
      </c>
      <c r="U98" s="76">
        <v>2.99</v>
      </c>
      <c r="V98" s="77">
        <v>9.42518</v>
      </c>
      <c r="W98" s="12" t="s">
        <v>115</v>
      </c>
      <c r="X98" s="12" t="s">
        <v>115</v>
      </c>
      <c r="Y98" s="12" t="s">
        <v>115</v>
      </c>
      <c r="Z98" s="12" t="s">
        <v>115</v>
      </c>
    </row>
    <row r="99" spans="2:26" ht="13.5" customHeight="1">
      <c r="B99" s="46" t="s">
        <v>29</v>
      </c>
      <c r="C99" s="5" t="s">
        <v>107</v>
      </c>
      <c r="D99" s="66"/>
      <c r="E99" s="83">
        <v>7.80248</v>
      </c>
      <c r="F99" s="48">
        <v>11.5188</v>
      </c>
      <c r="G99" s="48">
        <v>3.8228</v>
      </c>
      <c r="H99" s="49">
        <v>0.050476</v>
      </c>
      <c r="I99" s="48">
        <v>5.6348</v>
      </c>
      <c r="J99" s="48">
        <v>4.86</v>
      </c>
      <c r="K99" s="48">
        <v>3.6112</v>
      </c>
      <c r="L99" s="48">
        <v>3.3876</v>
      </c>
      <c r="M99" s="47">
        <v>0.213</v>
      </c>
      <c r="N99" s="48">
        <v>4.7196</v>
      </c>
      <c r="O99" s="49">
        <v>2.1089</v>
      </c>
      <c r="P99" s="47">
        <v>0.18752</v>
      </c>
      <c r="Q99" s="49">
        <v>0.0089</v>
      </c>
      <c r="R99" s="48">
        <v>1.1716</v>
      </c>
      <c r="S99" s="49">
        <v>0.005588</v>
      </c>
      <c r="T99" s="47">
        <v>0.303</v>
      </c>
      <c r="U99" s="76">
        <v>2.99</v>
      </c>
      <c r="V99" s="77">
        <v>9.44505</v>
      </c>
      <c r="W99" s="12" t="s">
        <v>115</v>
      </c>
      <c r="X99" s="12" t="s">
        <v>115</v>
      </c>
      <c r="Y99" s="12" t="s">
        <v>115</v>
      </c>
      <c r="Z99" s="12" t="s">
        <v>115</v>
      </c>
    </row>
    <row r="100" spans="2:26" ht="13.5" customHeight="1">
      <c r="B100" s="46" t="s">
        <v>30</v>
      </c>
      <c r="C100" s="5" t="s">
        <v>108</v>
      </c>
      <c r="D100" s="74"/>
      <c r="E100" s="83">
        <v>7.8</v>
      </c>
      <c r="F100" s="48">
        <v>11.1712</v>
      </c>
      <c r="G100" s="48">
        <v>3.8972</v>
      </c>
      <c r="H100" s="49">
        <v>0.050048</v>
      </c>
      <c r="I100" s="48">
        <v>5.6304</v>
      </c>
      <c r="J100" s="48">
        <v>4.99</v>
      </c>
      <c r="K100" s="48">
        <v>3.5956</v>
      </c>
      <c r="L100" s="48">
        <v>3.4468</v>
      </c>
      <c r="M100" s="47">
        <v>0.2116</v>
      </c>
      <c r="N100" s="48">
        <v>4.7596</v>
      </c>
      <c r="O100" s="49">
        <v>2.0997</v>
      </c>
      <c r="P100" s="47">
        <v>0.1908</v>
      </c>
      <c r="Q100" s="49">
        <v>0.0089</v>
      </c>
      <c r="R100" s="48">
        <v>1.1928</v>
      </c>
      <c r="S100" s="49">
        <v>0.005692</v>
      </c>
      <c r="T100" s="47">
        <v>0.303</v>
      </c>
      <c r="U100" s="76">
        <v>2.98</v>
      </c>
      <c r="V100" s="77">
        <v>9.45181</v>
      </c>
      <c r="W100" s="12" t="s">
        <v>115</v>
      </c>
      <c r="X100" s="12" t="s">
        <v>115</v>
      </c>
      <c r="Y100" s="12" t="s">
        <v>115</v>
      </c>
      <c r="Z100" s="12" t="s">
        <v>115</v>
      </c>
    </row>
    <row r="101" spans="2:26" ht="13.5" customHeight="1">
      <c r="B101" s="46" t="s">
        <v>31</v>
      </c>
      <c r="C101" s="5" t="s">
        <v>109</v>
      </c>
      <c r="D101" s="74"/>
      <c r="E101" s="83">
        <v>7.79696</v>
      </c>
      <c r="F101" s="48">
        <v>11.1336</v>
      </c>
      <c r="G101" s="48">
        <v>3.8544</v>
      </c>
      <c r="H101" s="49">
        <v>0.047936</v>
      </c>
      <c r="I101" s="48">
        <v>5.6344</v>
      </c>
      <c r="J101" s="48">
        <v>5.0396</v>
      </c>
      <c r="K101" s="48">
        <v>3.5688</v>
      </c>
      <c r="L101" s="48">
        <v>3.4112</v>
      </c>
      <c r="M101" s="47">
        <v>0.2086</v>
      </c>
      <c r="N101" s="48">
        <v>4.63</v>
      </c>
      <c r="O101" s="49">
        <v>2.0974</v>
      </c>
      <c r="P101" s="47">
        <v>0.18872</v>
      </c>
      <c r="Q101" s="49">
        <v>0.008976</v>
      </c>
      <c r="R101" s="48">
        <v>1.18</v>
      </c>
      <c r="S101" s="49">
        <v>0.005607999999999999</v>
      </c>
      <c r="T101" s="47">
        <v>0.302</v>
      </c>
      <c r="U101" s="76">
        <v>2.99</v>
      </c>
      <c r="V101" s="77">
        <v>9.34073</v>
      </c>
      <c r="W101" s="12" t="s">
        <v>115</v>
      </c>
      <c r="X101" s="12" t="s">
        <v>115</v>
      </c>
      <c r="Y101" s="12" t="s">
        <v>115</v>
      </c>
      <c r="Z101" s="12" t="s">
        <v>115</v>
      </c>
    </row>
    <row r="102" spans="1:26" ht="13.5" customHeight="1">
      <c r="A102" s="116"/>
      <c r="B102" s="46" t="s">
        <v>20</v>
      </c>
      <c r="C102" s="5" t="s">
        <v>110</v>
      </c>
      <c r="D102" s="12"/>
      <c r="E102" s="83">
        <v>7.79292</v>
      </c>
      <c r="F102" s="48">
        <v>11.2224</v>
      </c>
      <c r="G102" s="48">
        <v>3.9176</v>
      </c>
      <c r="H102" s="49">
        <v>0.048084</v>
      </c>
      <c r="I102" s="48">
        <v>5.6596</v>
      </c>
      <c r="J102" s="48">
        <v>5.1516</v>
      </c>
      <c r="K102" s="48">
        <v>3.5724</v>
      </c>
      <c r="L102" s="48">
        <v>3.4664</v>
      </c>
      <c r="M102" s="47">
        <v>0.2122</v>
      </c>
      <c r="N102" s="48">
        <v>4.6784</v>
      </c>
      <c r="O102" s="49">
        <v>2.0974</v>
      </c>
      <c r="P102" s="47">
        <v>0.1918</v>
      </c>
      <c r="Q102" s="49">
        <v>0.009023999999999999</v>
      </c>
      <c r="R102" s="48">
        <v>1.1944</v>
      </c>
      <c r="S102" s="49">
        <v>0.005692</v>
      </c>
      <c r="T102" s="47">
        <v>0.302</v>
      </c>
      <c r="U102" s="76">
        <v>3.01</v>
      </c>
      <c r="V102" s="77">
        <v>9.4097</v>
      </c>
      <c r="W102" s="12" t="s">
        <v>115</v>
      </c>
      <c r="X102" s="12" t="s">
        <v>115</v>
      </c>
      <c r="Y102" s="12" t="s">
        <v>115</v>
      </c>
      <c r="Z102" s="12" t="s">
        <v>115</v>
      </c>
    </row>
    <row r="103" spans="1:26" ht="21" customHeight="1">
      <c r="A103" s="116">
        <v>1987</v>
      </c>
      <c r="B103" s="46" t="s">
        <v>21</v>
      </c>
      <c r="C103" s="5" t="s">
        <v>99</v>
      </c>
      <c r="D103" s="74"/>
      <c r="E103" s="83">
        <v>7.7713043478</v>
      </c>
      <c r="F103" s="76">
        <v>11.694347826</v>
      </c>
      <c r="G103" s="76">
        <v>4.1669565217</v>
      </c>
      <c r="H103" s="49">
        <v>0.050182608695600005</v>
      </c>
      <c r="I103" s="48">
        <v>5.7065217391</v>
      </c>
      <c r="J103" s="76">
        <v>5.1439130434</v>
      </c>
      <c r="K103" s="76">
        <v>3.6252173913</v>
      </c>
      <c r="L103" s="76">
        <v>3.692173913</v>
      </c>
      <c r="M103" s="47">
        <v>0.2137826086</v>
      </c>
      <c r="N103" s="76">
        <v>4.964347826</v>
      </c>
      <c r="O103" s="49">
        <v>2.0903043478</v>
      </c>
      <c r="P103" s="47">
        <v>0.2034347826</v>
      </c>
      <c r="Q103" s="49">
        <v>0.009030434782</v>
      </c>
      <c r="R103" s="48">
        <v>1.2508695652</v>
      </c>
      <c r="S103" s="49">
        <v>0.0059478260869</v>
      </c>
      <c r="T103" s="47">
        <v>0.304</v>
      </c>
      <c r="U103" s="76">
        <v>3.03</v>
      </c>
      <c r="V103" s="77">
        <v>9.72352</v>
      </c>
      <c r="W103" s="12" t="s">
        <v>115</v>
      </c>
      <c r="X103" s="12" t="s">
        <v>115</v>
      </c>
      <c r="Y103" s="12" t="s">
        <v>115</v>
      </c>
      <c r="Z103" s="12" t="s">
        <v>115</v>
      </c>
    </row>
    <row r="104" spans="2:26" ht="13.5" customHeight="1">
      <c r="B104" s="46" t="s">
        <v>22</v>
      </c>
      <c r="C104" s="5" t="s">
        <v>100</v>
      </c>
      <c r="D104" s="74"/>
      <c r="E104" s="83">
        <v>7.7939166666</v>
      </c>
      <c r="F104" s="48">
        <v>11.9179166666</v>
      </c>
      <c r="G104" s="48">
        <v>4.2708333333</v>
      </c>
      <c r="H104" s="49">
        <v>0.0508166666666</v>
      </c>
      <c r="I104" s="48">
        <v>5.8545833333</v>
      </c>
      <c r="J104" s="48">
        <v>5.2054166666</v>
      </c>
      <c r="K104" s="48">
        <v>3.65125</v>
      </c>
      <c r="L104" s="48">
        <v>3.7825</v>
      </c>
      <c r="M104" s="47">
        <v>0.2179166666</v>
      </c>
      <c r="N104" s="48">
        <v>5.0575</v>
      </c>
      <c r="O104" s="49">
        <v>2.0838</v>
      </c>
      <c r="P104" s="47">
        <v>0.2095</v>
      </c>
      <c r="Q104" s="49">
        <v>0.0091</v>
      </c>
      <c r="R104" s="48">
        <v>1.28375</v>
      </c>
      <c r="S104" s="49">
        <v>0.006070833333300001</v>
      </c>
      <c r="T104" s="47">
        <v>0.305</v>
      </c>
      <c r="U104" s="76">
        <v>3.08</v>
      </c>
      <c r="V104" s="77">
        <v>9.83772</v>
      </c>
      <c r="W104" s="12" t="s">
        <v>115</v>
      </c>
      <c r="X104" s="12" t="s">
        <v>115</v>
      </c>
      <c r="Y104" s="12" t="s">
        <v>115</v>
      </c>
      <c r="Z104" s="12" t="s">
        <v>115</v>
      </c>
    </row>
    <row r="105" spans="2:26" ht="13.5" customHeight="1">
      <c r="B105" s="46" t="s">
        <v>23</v>
      </c>
      <c r="C105" s="5" t="s">
        <v>101</v>
      </c>
      <c r="D105" s="66"/>
      <c r="E105" s="83">
        <v>7.8013076923</v>
      </c>
      <c r="F105" s="48">
        <v>12.4434615384</v>
      </c>
      <c r="G105" s="48">
        <v>4.2576923076</v>
      </c>
      <c r="H105" s="49">
        <v>0.0515576923076</v>
      </c>
      <c r="I105" s="48">
        <v>5.9242307692</v>
      </c>
      <c r="J105" s="48">
        <v>5.3561538461</v>
      </c>
      <c r="K105" s="48">
        <v>3.655</v>
      </c>
      <c r="L105" s="48">
        <v>3.7684615384</v>
      </c>
      <c r="M105" s="47">
        <v>0.2209230769</v>
      </c>
      <c r="N105" s="48">
        <v>5.0776923076</v>
      </c>
      <c r="O105" s="49">
        <v>2.0940576923</v>
      </c>
      <c r="P105" s="47">
        <v>0.2089230769</v>
      </c>
      <c r="Q105" s="49">
        <v>0.00915</v>
      </c>
      <c r="R105" s="48">
        <v>1.28</v>
      </c>
      <c r="S105" s="49">
        <v>0.0060346153846</v>
      </c>
      <c r="T105" s="47">
        <v>0.305</v>
      </c>
      <c r="U105" s="76">
        <v>3.1</v>
      </c>
      <c r="V105" s="77">
        <v>9.90267</v>
      </c>
      <c r="W105" s="12" t="s">
        <v>115</v>
      </c>
      <c r="X105" s="12" t="s">
        <v>115</v>
      </c>
      <c r="Y105" s="12" t="s">
        <v>115</v>
      </c>
      <c r="Z105" s="12" t="s">
        <v>115</v>
      </c>
    </row>
    <row r="106" spans="2:26" ht="13.5" customHeight="1">
      <c r="B106" s="46" t="s">
        <v>24</v>
      </c>
      <c r="C106" s="5" t="s">
        <v>102</v>
      </c>
      <c r="D106" s="74"/>
      <c r="E106" s="83">
        <v>7.8016363636</v>
      </c>
      <c r="F106" s="48">
        <v>12.7381818181</v>
      </c>
      <c r="G106" s="48">
        <v>4.3109090909</v>
      </c>
      <c r="H106" s="49">
        <v>0.054695454545399994</v>
      </c>
      <c r="I106" s="48">
        <v>5.9318181818</v>
      </c>
      <c r="J106" s="48">
        <v>5.5477272727</v>
      </c>
      <c r="K106" s="48">
        <v>3.6668181818</v>
      </c>
      <c r="L106" s="48">
        <v>3.8218181818</v>
      </c>
      <c r="M106" s="47">
        <v>0.2294090909</v>
      </c>
      <c r="N106" s="48">
        <v>5.2259090909</v>
      </c>
      <c r="O106" s="49">
        <v>2.0965</v>
      </c>
      <c r="P106" s="47">
        <v>0.2119090909</v>
      </c>
      <c r="Q106" s="49">
        <v>0.009272727272</v>
      </c>
      <c r="R106" s="48">
        <v>1.2968181818</v>
      </c>
      <c r="S106" s="49">
        <v>0.0061136363636</v>
      </c>
      <c r="T106" s="47">
        <v>0.307</v>
      </c>
      <c r="U106" s="76">
        <v>3.15</v>
      </c>
      <c r="V106" s="77">
        <v>10.07632</v>
      </c>
      <c r="W106" s="12" t="s">
        <v>115</v>
      </c>
      <c r="X106" s="12" t="s">
        <v>115</v>
      </c>
      <c r="Y106" s="12" t="s">
        <v>115</v>
      </c>
      <c r="Z106" s="12" t="s">
        <v>115</v>
      </c>
    </row>
    <row r="107" spans="2:26" ht="13.5" customHeight="1">
      <c r="B107" s="46" t="s">
        <v>25</v>
      </c>
      <c r="C107" s="5" t="s">
        <v>103</v>
      </c>
      <c r="D107" s="66"/>
      <c r="E107" s="83">
        <v>7.8017307692</v>
      </c>
      <c r="F107" s="48">
        <v>13.0461538461</v>
      </c>
      <c r="G107" s="48">
        <v>4.3684615384</v>
      </c>
      <c r="H107" s="49">
        <v>0.0556461538461</v>
      </c>
      <c r="I107" s="48">
        <v>5.8373076923</v>
      </c>
      <c r="J107" s="48">
        <v>5.5746153846</v>
      </c>
      <c r="K107" s="48">
        <v>3.695</v>
      </c>
      <c r="L107" s="48">
        <v>3.8769230769</v>
      </c>
      <c r="M107" s="47">
        <v>0.2395384615</v>
      </c>
      <c r="N107" s="48">
        <v>5.3157692307</v>
      </c>
      <c r="O107" s="49">
        <v>2.0965461538</v>
      </c>
      <c r="P107" s="47">
        <v>0.2143461538</v>
      </c>
      <c r="Q107" s="49">
        <v>0.009434615384</v>
      </c>
      <c r="R107" s="48">
        <v>1.3088461538</v>
      </c>
      <c r="S107" s="49">
        <v>0.0061076923076</v>
      </c>
      <c r="T107" s="47">
        <v>0.31</v>
      </c>
      <c r="U107" s="76">
        <v>3.16</v>
      </c>
      <c r="V107" s="77">
        <v>10.18196</v>
      </c>
      <c r="W107" s="12" t="s">
        <v>115</v>
      </c>
      <c r="X107" s="12" t="s">
        <v>115</v>
      </c>
      <c r="Y107" s="12" t="s">
        <v>115</v>
      </c>
      <c r="Z107" s="12" t="s">
        <v>115</v>
      </c>
    </row>
    <row r="108" spans="2:26" ht="13.5" customHeight="1">
      <c r="B108" s="46" t="s">
        <v>26</v>
      </c>
      <c r="C108" s="5" t="s">
        <v>104</v>
      </c>
      <c r="D108" s="74"/>
      <c r="E108" s="83">
        <v>7.8076956521</v>
      </c>
      <c r="F108" s="48">
        <v>12.7334782608</v>
      </c>
      <c r="G108" s="48">
        <v>4.2939130434</v>
      </c>
      <c r="H108" s="49">
        <v>0.0540826086956</v>
      </c>
      <c r="I108" s="48">
        <v>5.8473913043</v>
      </c>
      <c r="J108" s="48">
        <v>5.6017391304</v>
      </c>
      <c r="K108" s="48">
        <v>3.6986956521</v>
      </c>
      <c r="L108" s="48">
        <v>3.814347826</v>
      </c>
      <c r="M108" s="47">
        <v>0.243173913</v>
      </c>
      <c r="N108" s="48">
        <v>5.1782608695</v>
      </c>
      <c r="O108" s="49">
        <v>2.0970391304</v>
      </c>
      <c r="P108" s="47">
        <v>0.2105652173</v>
      </c>
      <c r="Q108" s="49">
        <v>0.009586956520999999</v>
      </c>
      <c r="R108" s="48">
        <v>1.2860869565</v>
      </c>
      <c r="S108" s="49">
        <v>0.0059869565217</v>
      </c>
      <c r="T108" s="47">
        <v>0.308</v>
      </c>
      <c r="U108" s="76">
        <v>3.12</v>
      </c>
      <c r="V108" s="77">
        <v>10.04521</v>
      </c>
      <c r="W108" s="12" t="s">
        <v>115</v>
      </c>
      <c r="X108" s="12" t="s">
        <v>115</v>
      </c>
      <c r="Y108" s="12" t="s">
        <v>115</v>
      </c>
      <c r="Z108" s="12" t="s">
        <v>115</v>
      </c>
    </row>
    <row r="109" spans="2:26" ht="13.5" customHeight="1">
      <c r="B109" s="46" t="s">
        <v>27</v>
      </c>
      <c r="C109" s="5" t="s">
        <v>105</v>
      </c>
      <c r="D109" s="74"/>
      <c r="E109" s="83">
        <v>7.809037037</v>
      </c>
      <c r="F109" s="48">
        <v>12.6092592592</v>
      </c>
      <c r="G109" s="48">
        <v>4.23</v>
      </c>
      <c r="H109" s="49">
        <v>0.0520407407407</v>
      </c>
      <c r="I109" s="48">
        <v>5.9059259259</v>
      </c>
      <c r="J109" s="48">
        <v>5.5455555555</v>
      </c>
      <c r="K109" s="48">
        <v>3.697037037</v>
      </c>
      <c r="L109" s="48">
        <v>3.7581481481</v>
      </c>
      <c r="M109" s="47">
        <v>0.2424074074</v>
      </c>
      <c r="N109" s="48">
        <v>5.0881481481</v>
      </c>
      <c r="O109" s="49">
        <v>2.0994111111</v>
      </c>
      <c r="P109" s="47">
        <v>0.2074444444</v>
      </c>
      <c r="Q109" s="49">
        <v>0.0097</v>
      </c>
      <c r="R109" s="48">
        <v>1.2725925925</v>
      </c>
      <c r="S109" s="49">
        <v>0.0058962962962</v>
      </c>
      <c r="T109" s="47">
        <v>0.307</v>
      </c>
      <c r="U109" s="76">
        <v>3.08</v>
      </c>
      <c r="V109" s="77">
        <v>9.91226</v>
      </c>
      <c r="W109" s="12" t="s">
        <v>115</v>
      </c>
      <c r="X109" s="12" t="s">
        <v>115</v>
      </c>
      <c r="Y109" s="12" t="s">
        <v>115</v>
      </c>
      <c r="Z109" s="12" t="s">
        <v>115</v>
      </c>
    </row>
    <row r="110" spans="2:26" ht="13.5" customHeight="1">
      <c r="B110" s="46" t="s">
        <v>28</v>
      </c>
      <c r="C110" s="5" t="s">
        <v>106</v>
      </c>
      <c r="D110" s="74"/>
      <c r="E110" s="83">
        <v>7.80925</v>
      </c>
      <c r="F110" s="48">
        <v>12.4825</v>
      </c>
      <c r="G110" s="48">
        <v>4.2016666666</v>
      </c>
      <c r="H110" s="49">
        <v>0.0528791666666</v>
      </c>
      <c r="I110" s="48">
        <v>5.90375</v>
      </c>
      <c r="J110" s="48">
        <v>5.52</v>
      </c>
      <c r="K110" s="48">
        <v>3.7175</v>
      </c>
      <c r="L110" s="48">
        <v>3.7295833333</v>
      </c>
      <c r="M110" s="47">
        <v>0.2532083333</v>
      </c>
      <c r="N110" s="48">
        <v>5.0741666666</v>
      </c>
      <c r="O110" s="49">
        <v>2.0985</v>
      </c>
      <c r="P110" s="47">
        <v>0.2061666666</v>
      </c>
      <c r="Q110" s="49">
        <v>0.0097</v>
      </c>
      <c r="R110" s="48">
        <v>1.2604166666</v>
      </c>
      <c r="S110" s="49">
        <v>0.0058625</v>
      </c>
      <c r="T110" s="47">
        <v>0.307</v>
      </c>
      <c r="U110" s="76">
        <v>3.09</v>
      </c>
      <c r="V110" s="77">
        <v>9.91276</v>
      </c>
      <c r="W110" s="12" t="s">
        <v>115</v>
      </c>
      <c r="X110" s="12" t="s">
        <v>115</v>
      </c>
      <c r="Y110" s="12" t="s">
        <v>115</v>
      </c>
      <c r="Z110" s="12" t="s">
        <v>115</v>
      </c>
    </row>
    <row r="111" spans="2:26" ht="13.5" customHeight="1">
      <c r="B111" s="46" t="s">
        <v>29</v>
      </c>
      <c r="C111" s="5" t="s">
        <v>107</v>
      </c>
      <c r="D111" s="66"/>
      <c r="E111" s="83">
        <v>7.8028846153</v>
      </c>
      <c r="F111" s="48">
        <v>12.8457692307</v>
      </c>
      <c r="G111" s="48">
        <v>4.3107692307</v>
      </c>
      <c r="H111" s="49">
        <v>0.054592307692299995</v>
      </c>
      <c r="I111" s="48">
        <v>5.9415384615</v>
      </c>
      <c r="J111" s="48">
        <v>5.6692307692</v>
      </c>
      <c r="K111" s="48">
        <v>3.7396153846</v>
      </c>
      <c r="L111" s="48">
        <v>3.8292307692</v>
      </c>
      <c r="M111" s="47">
        <v>0.253076923</v>
      </c>
      <c r="N111" s="48">
        <v>5.2034615384</v>
      </c>
      <c r="O111" s="49">
        <v>2.0985</v>
      </c>
      <c r="P111" s="47">
        <v>0.2112307692</v>
      </c>
      <c r="Q111" s="49">
        <v>0.0097</v>
      </c>
      <c r="R111" s="48">
        <v>1.2923076923</v>
      </c>
      <c r="S111" s="49">
        <v>0.0060038461538</v>
      </c>
      <c r="T111" s="47">
        <v>0.308</v>
      </c>
      <c r="U111" s="76">
        <v>3.11</v>
      </c>
      <c r="V111" s="77">
        <v>10.07649</v>
      </c>
      <c r="W111" s="12" t="s">
        <v>115</v>
      </c>
      <c r="X111" s="12" t="s">
        <v>115</v>
      </c>
      <c r="Y111" s="12" t="s">
        <v>115</v>
      </c>
      <c r="Z111" s="12" t="s">
        <v>115</v>
      </c>
    </row>
    <row r="112" spans="2:26" ht="13.5" customHeight="1">
      <c r="B112" s="46" t="s">
        <v>30</v>
      </c>
      <c r="C112" s="5" t="s">
        <v>108</v>
      </c>
      <c r="D112" s="74"/>
      <c r="E112" s="83">
        <v>7.8076</v>
      </c>
      <c r="F112" s="48">
        <v>12.9556</v>
      </c>
      <c r="G112" s="48">
        <v>4.332</v>
      </c>
      <c r="H112" s="49">
        <v>0.054536</v>
      </c>
      <c r="I112" s="48">
        <v>5.9764</v>
      </c>
      <c r="J112" s="48">
        <v>5.5848</v>
      </c>
      <c r="K112" s="48">
        <v>3.7476</v>
      </c>
      <c r="L112" s="48">
        <v>3.8504</v>
      </c>
      <c r="M112" s="47">
        <v>0.25672</v>
      </c>
      <c r="N112" s="48">
        <v>5.2244</v>
      </c>
      <c r="O112" s="49">
        <v>2.0985</v>
      </c>
      <c r="P112" s="47">
        <v>0.21124</v>
      </c>
      <c r="Q112" s="49">
        <v>0.0097</v>
      </c>
      <c r="R112" s="48">
        <v>1.3</v>
      </c>
      <c r="S112" s="49">
        <v>0.006032</v>
      </c>
      <c r="T112" s="47">
        <v>0.308</v>
      </c>
      <c r="U112" s="76">
        <v>3.09</v>
      </c>
      <c r="V112" s="77">
        <v>10.1137</v>
      </c>
      <c r="W112" s="12" t="s">
        <v>115</v>
      </c>
      <c r="X112" s="12" t="s">
        <v>115</v>
      </c>
      <c r="Y112" s="12" t="s">
        <v>115</v>
      </c>
      <c r="Z112" s="12" t="s">
        <v>115</v>
      </c>
    </row>
    <row r="113" spans="2:26" ht="13.5" customHeight="1">
      <c r="B113" s="46" t="s">
        <v>31</v>
      </c>
      <c r="C113" s="5" t="s">
        <v>109</v>
      </c>
      <c r="D113" s="74"/>
      <c r="E113" s="83">
        <v>7.79704</v>
      </c>
      <c r="F113" s="48">
        <v>13.834</v>
      </c>
      <c r="G113" s="48">
        <v>4.6412</v>
      </c>
      <c r="H113" s="49">
        <v>0.057748</v>
      </c>
      <c r="I113" s="48">
        <v>5.94</v>
      </c>
      <c r="J113" s="48">
        <v>5.3736</v>
      </c>
      <c r="K113" s="48">
        <v>3.8268</v>
      </c>
      <c r="L113" s="48">
        <v>4.124</v>
      </c>
      <c r="M113" s="47">
        <v>0.25636</v>
      </c>
      <c r="N113" s="48">
        <v>5.6464</v>
      </c>
      <c r="O113" s="49">
        <v>2.0985</v>
      </c>
      <c r="P113" s="47">
        <v>0.22488</v>
      </c>
      <c r="Q113" s="49">
        <v>0.009796000000000001</v>
      </c>
      <c r="R113" s="48">
        <v>1.368</v>
      </c>
      <c r="S113" s="49">
        <v>0.006352</v>
      </c>
      <c r="T113" s="47">
        <v>0.31</v>
      </c>
      <c r="U113" s="76">
        <v>3.13</v>
      </c>
      <c r="V113" s="77">
        <v>10.52121</v>
      </c>
      <c r="W113" s="12" t="s">
        <v>115</v>
      </c>
      <c r="X113" s="12" t="s">
        <v>115</v>
      </c>
      <c r="Y113" s="12" t="s">
        <v>115</v>
      </c>
      <c r="Z113" s="12" t="s">
        <v>115</v>
      </c>
    </row>
    <row r="114" spans="1:26" ht="13.5" customHeight="1">
      <c r="A114" s="116"/>
      <c r="B114" s="46" t="s">
        <v>20</v>
      </c>
      <c r="C114" s="5" t="s">
        <v>110</v>
      </c>
      <c r="D114" s="12"/>
      <c r="E114" s="83">
        <v>7.77164</v>
      </c>
      <c r="F114" s="48">
        <v>14.216</v>
      </c>
      <c r="G114" s="48">
        <v>4.7596</v>
      </c>
      <c r="H114" s="49">
        <v>0.060624000000000004</v>
      </c>
      <c r="I114" s="48">
        <v>5.9568</v>
      </c>
      <c r="J114" s="48">
        <v>5.5216</v>
      </c>
      <c r="K114" s="48">
        <v>3.872</v>
      </c>
      <c r="L114" s="48">
        <v>4.2316</v>
      </c>
      <c r="M114" s="47">
        <v>0.26276</v>
      </c>
      <c r="N114" s="48">
        <v>5.848</v>
      </c>
      <c r="O114" s="49">
        <v>2.088324</v>
      </c>
      <c r="P114" s="47">
        <v>0.22988</v>
      </c>
      <c r="Q114" s="49">
        <v>0.0098</v>
      </c>
      <c r="R114" s="48">
        <v>1.4052</v>
      </c>
      <c r="S114" s="49">
        <v>0.00652</v>
      </c>
      <c r="T114" s="47">
        <v>0.31</v>
      </c>
      <c r="U114" s="76">
        <v>3.12</v>
      </c>
      <c r="V114" s="77">
        <v>10.74943</v>
      </c>
      <c r="W114" s="12" t="s">
        <v>115</v>
      </c>
      <c r="X114" s="12" t="s">
        <v>115</v>
      </c>
      <c r="Y114" s="12" t="s">
        <v>115</v>
      </c>
      <c r="Z114" s="12" t="s">
        <v>115</v>
      </c>
    </row>
    <row r="115" spans="1:26" ht="21" customHeight="1">
      <c r="A115" s="116">
        <v>1988</v>
      </c>
      <c r="B115" s="46" t="s">
        <v>21</v>
      </c>
      <c r="C115" s="5" t="s">
        <v>99</v>
      </c>
      <c r="D115" s="74"/>
      <c r="E115" s="83">
        <v>7.78656</v>
      </c>
      <c r="F115" s="76">
        <v>14.0848</v>
      </c>
      <c r="G115" s="76">
        <v>4.7264</v>
      </c>
      <c r="H115" s="49">
        <v>0.061276000000000004</v>
      </c>
      <c r="I115" s="48">
        <v>6.0664</v>
      </c>
      <c r="J115" s="76">
        <v>5.5464</v>
      </c>
      <c r="K115" s="76">
        <v>3.8608</v>
      </c>
      <c r="L115" s="76">
        <v>4.206</v>
      </c>
      <c r="M115" s="47">
        <v>0.2648</v>
      </c>
      <c r="N115" s="76">
        <v>5.8108</v>
      </c>
      <c r="O115" s="49">
        <v>2.0879</v>
      </c>
      <c r="P115" s="47">
        <v>0.22836</v>
      </c>
      <c r="Q115" s="49">
        <v>0.009876000000000001</v>
      </c>
      <c r="R115" s="48">
        <v>1.4008</v>
      </c>
      <c r="S115" s="49">
        <v>0.006484</v>
      </c>
      <c r="T115" s="47">
        <v>0.312</v>
      </c>
      <c r="U115" s="76">
        <v>3.08</v>
      </c>
      <c r="V115" s="77">
        <v>10.72667</v>
      </c>
      <c r="W115" s="12" t="s">
        <v>115</v>
      </c>
      <c r="X115" s="12" t="s">
        <v>115</v>
      </c>
      <c r="Y115" s="12" t="s">
        <v>115</v>
      </c>
      <c r="Z115" s="12" t="s">
        <v>115</v>
      </c>
    </row>
    <row r="116" spans="2:26" ht="13.5" customHeight="1">
      <c r="B116" s="46" t="s">
        <v>22</v>
      </c>
      <c r="C116" s="5" t="s">
        <v>100</v>
      </c>
      <c r="D116" s="74"/>
      <c r="E116" s="83">
        <v>7.7984090909</v>
      </c>
      <c r="F116" s="48">
        <v>13.7168181818</v>
      </c>
      <c r="G116" s="48">
        <v>4.6009090909</v>
      </c>
      <c r="H116" s="49">
        <v>0.0604409090909</v>
      </c>
      <c r="I116" s="48">
        <v>6.1609090909</v>
      </c>
      <c r="J116" s="48">
        <v>5.5631818181</v>
      </c>
      <c r="K116" s="48">
        <v>3.8777272727</v>
      </c>
      <c r="L116" s="48">
        <v>4.0972727272</v>
      </c>
      <c r="M116" s="47">
        <v>0.2658181818</v>
      </c>
      <c r="N116" s="48">
        <v>5.6131818181</v>
      </c>
      <c r="O116" s="49">
        <v>2.0879</v>
      </c>
      <c r="P116" s="47">
        <v>0.2231818181</v>
      </c>
      <c r="Q116" s="49">
        <v>0.010081818180999999</v>
      </c>
      <c r="R116" s="48">
        <v>1.3636363636</v>
      </c>
      <c r="S116" s="49">
        <v>0.0063</v>
      </c>
      <c r="T116" s="47">
        <v>0.313</v>
      </c>
      <c r="U116" s="76">
        <v>3.03</v>
      </c>
      <c r="V116" s="77">
        <v>10.57354</v>
      </c>
      <c r="W116" s="12" t="s">
        <v>115</v>
      </c>
      <c r="X116" s="12" t="s">
        <v>115</v>
      </c>
      <c r="Y116" s="12" t="s">
        <v>115</v>
      </c>
      <c r="Z116" s="12" t="s">
        <v>115</v>
      </c>
    </row>
    <row r="117" spans="2:26" ht="13.5" customHeight="1">
      <c r="B117" s="46" t="s">
        <v>23</v>
      </c>
      <c r="C117" s="5" t="s">
        <v>101</v>
      </c>
      <c r="D117" s="66"/>
      <c r="E117" s="83">
        <v>7.8026666666</v>
      </c>
      <c r="F117" s="48">
        <v>14.2629629629</v>
      </c>
      <c r="G117" s="48">
        <v>4.6518518518</v>
      </c>
      <c r="H117" s="49">
        <v>0.0614407407407</v>
      </c>
      <c r="I117" s="48">
        <v>6.2548148148</v>
      </c>
      <c r="J117" s="48">
        <v>5.7088888888</v>
      </c>
      <c r="K117" s="48">
        <v>3.8866666666</v>
      </c>
      <c r="L117" s="48">
        <v>4.1455555555</v>
      </c>
      <c r="M117" s="47">
        <v>0.265</v>
      </c>
      <c r="N117" s="48">
        <v>5.6292592592</v>
      </c>
      <c r="O117" s="49">
        <v>2.0879</v>
      </c>
      <c r="P117" s="47">
        <v>0.2256666666</v>
      </c>
      <c r="Q117" s="49">
        <v>0.010351851851</v>
      </c>
      <c r="R117" s="48">
        <v>1.3729629629</v>
      </c>
      <c r="S117" s="49">
        <v>0.0063481481481</v>
      </c>
      <c r="T117" s="47">
        <v>0.314</v>
      </c>
      <c r="U117" s="76">
        <v>3.05</v>
      </c>
      <c r="V117" s="77">
        <v>10.70084</v>
      </c>
      <c r="W117" s="12" t="s">
        <v>115</v>
      </c>
      <c r="X117" s="12" t="s">
        <v>115</v>
      </c>
      <c r="Y117" s="12" t="s">
        <v>115</v>
      </c>
      <c r="Z117" s="12" t="s">
        <v>115</v>
      </c>
    </row>
    <row r="118" spans="2:26" ht="13.5" customHeight="1">
      <c r="B118" s="46" t="s">
        <v>24</v>
      </c>
      <c r="C118" s="5" t="s">
        <v>102</v>
      </c>
      <c r="D118" s="74"/>
      <c r="E118" s="83">
        <v>7.8118636363</v>
      </c>
      <c r="F118" s="48">
        <v>14.6681818181</v>
      </c>
      <c r="G118" s="48">
        <v>4.674090909</v>
      </c>
      <c r="H118" s="49">
        <v>0.0625863636363</v>
      </c>
      <c r="I118" s="48">
        <v>6.3377272727</v>
      </c>
      <c r="J118" s="48">
        <v>5.8481818181</v>
      </c>
      <c r="K118" s="48">
        <v>3.91</v>
      </c>
      <c r="L118" s="48">
        <v>4.1672727272</v>
      </c>
      <c r="M118" s="47">
        <v>0.265</v>
      </c>
      <c r="N118" s="48">
        <v>5.6509090909</v>
      </c>
      <c r="O118" s="49">
        <v>2.0982363636</v>
      </c>
      <c r="P118" s="47">
        <v>0.2266363636</v>
      </c>
      <c r="Q118" s="49">
        <v>0.01054090909</v>
      </c>
      <c r="R118" s="48">
        <v>1.3781818181</v>
      </c>
      <c r="S118" s="49">
        <v>0.006340909090900001</v>
      </c>
      <c r="T118" s="47">
        <v>0.315</v>
      </c>
      <c r="U118" s="76">
        <v>3.04</v>
      </c>
      <c r="V118" s="77">
        <v>10.79584</v>
      </c>
      <c r="W118" s="12" t="s">
        <v>115</v>
      </c>
      <c r="X118" s="12" t="s">
        <v>115</v>
      </c>
      <c r="Y118" s="12" t="s">
        <v>115</v>
      </c>
      <c r="Z118" s="12" t="s">
        <v>115</v>
      </c>
    </row>
    <row r="119" spans="2:26" ht="13.5" customHeight="1">
      <c r="B119" s="46" t="s">
        <v>25</v>
      </c>
      <c r="C119" s="5" t="s">
        <v>103</v>
      </c>
      <c r="D119" s="66"/>
      <c r="E119" s="83">
        <v>7.8141153846</v>
      </c>
      <c r="F119" s="48">
        <v>14.6303846153</v>
      </c>
      <c r="G119" s="48">
        <v>4.6184615384</v>
      </c>
      <c r="H119" s="49">
        <v>0.0627192307692</v>
      </c>
      <c r="I119" s="48">
        <v>6.3292307692</v>
      </c>
      <c r="J119" s="48">
        <v>6.09</v>
      </c>
      <c r="K119" s="48">
        <v>3.9003846153</v>
      </c>
      <c r="L119" s="48">
        <v>4.123076923</v>
      </c>
      <c r="M119" s="47">
        <v>0.2666923076</v>
      </c>
      <c r="N119" s="48">
        <v>5.5465384615</v>
      </c>
      <c r="O119" s="49">
        <v>2.098</v>
      </c>
      <c r="P119" s="47">
        <v>0.2243846153</v>
      </c>
      <c r="Q119" s="49">
        <v>0.010626923076000001</v>
      </c>
      <c r="R119" s="48">
        <v>1.365</v>
      </c>
      <c r="S119" s="49">
        <v>0.0062538461538</v>
      </c>
      <c r="T119" s="47">
        <v>0.315</v>
      </c>
      <c r="U119" s="76">
        <v>3.03</v>
      </c>
      <c r="V119" s="77">
        <v>10.75188</v>
      </c>
      <c r="W119" s="12" t="s">
        <v>115</v>
      </c>
      <c r="X119" s="12" t="s">
        <v>115</v>
      </c>
      <c r="Y119" s="12" t="s">
        <v>115</v>
      </c>
      <c r="Z119" s="12" t="s">
        <v>115</v>
      </c>
    </row>
    <row r="120" spans="2:26" ht="13.5" customHeight="1">
      <c r="B120" s="46" t="s">
        <v>26</v>
      </c>
      <c r="C120" s="5" t="s">
        <v>104</v>
      </c>
      <c r="D120" s="74"/>
      <c r="E120" s="83">
        <v>7.806347826</v>
      </c>
      <c r="F120" s="48">
        <v>13.9360869565</v>
      </c>
      <c r="G120" s="48">
        <v>4.4517391304</v>
      </c>
      <c r="H120" s="49">
        <v>0.061404347825999996</v>
      </c>
      <c r="I120" s="48">
        <v>6.4186956521</v>
      </c>
      <c r="J120" s="48">
        <v>6.3169565217</v>
      </c>
      <c r="K120" s="48">
        <v>3.8630434782</v>
      </c>
      <c r="L120" s="48">
        <v>3.9613043478</v>
      </c>
      <c r="M120" s="47">
        <v>0.265347826</v>
      </c>
      <c r="N120" s="48">
        <v>5.3526086956</v>
      </c>
      <c r="O120" s="49">
        <v>2.098</v>
      </c>
      <c r="P120" s="47">
        <v>0.216</v>
      </c>
      <c r="Q120" s="49">
        <v>0.010700000000000001</v>
      </c>
      <c r="R120" s="48">
        <v>1.3213043478</v>
      </c>
      <c r="S120" s="49">
        <v>0.006026086956500001</v>
      </c>
      <c r="T120" s="47">
        <v>0.314</v>
      </c>
      <c r="U120" s="76">
        <v>3.03</v>
      </c>
      <c r="V120" s="77">
        <v>10.51253</v>
      </c>
      <c r="W120" s="12" t="s">
        <v>115</v>
      </c>
      <c r="X120" s="12" t="s">
        <v>115</v>
      </c>
      <c r="Y120" s="12" t="s">
        <v>115</v>
      </c>
      <c r="Z120" s="12" t="s">
        <v>115</v>
      </c>
    </row>
    <row r="121" spans="2:26" ht="13.5" customHeight="1">
      <c r="B121" s="46" t="s">
        <v>27</v>
      </c>
      <c r="C121" s="5" t="s">
        <v>105</v>
      </c>
      <c r="D121" s="74"/>
      <c r="E121" s="83">
        <v>7.812</v>
      </c>
      <c r="F121" s="48">
        <v>13.3565384615</v>
      </c>
      <c r="G121" s="48">
        <v>4.2411538461</v>
      </c>
      <c r="H121" s="49">
        <v>0.0587461538461</v>
      </c>
      <c r="I121" s="48">
        <v>6.4707692307</v>
      </c>
      <c r="J121" s="48">
        <v>6.2442307692</v>
      </c>
      <c r="K121" s="48">
        <v>3.833076923</v>
      </c>
      <c r="L121" s="48">
        <v>3.7619230769</v>
      </c>
      <c r="M121" s="47">
        <v>0.2631538461</v>
      </c>
      <c r="N121" s="48">
        <v>5.1076923076</v>
      </c>
      <c r="O121" s="49">
        <v>2.0990846153</v>
      </c>
      <c r="P121" s="47">
        <v>0.2056923076</v>
      </c>
      <c r="Q121" s="49">
        <v>0.01078076923</v>
      </c>
      <c r="R121" s="48">
        <v>1.2612576923</v>
      </c>
      <c r="S121" s="49">
        <v>0.0057615384615</v>
      </c>
      <c r="T121" s="47">
        <v>0.311</v>
      </c>
      <c r="U121" s="76">
        <v>2.99</v>
      </c>
      <c r="V121" s="77">
        <v>10.19586</v>
      </c>
      <c r="W121" s="12" t="s">
        <v>115</v>
      </c>
      <c r="X121" s="12" t="s">
        <v>115</v>
      </c>
      <c r="Y121" s="12" t="s">
        <v>115</v>
      </c>
      <c r="Z121" s="12" t="s">
        <v>115</v>
      </c>
    </row>
    <row r="122" spans="2:26" ht="13.5" customHeight="1">
      <c r="B122" s="46" t="s">
        <v>28</v>
      </c>
      <c r="C122" s="5" t="s">
        <v>106</v>
      </c>
      <c r="D122" s="74"/>
      <c r="E122" s="83">
        <v>7.80448</v>
      </c>
      <c r="F122" s="48">
        <v>13.2916</v>
      </c>
      <c r="G122" s="48">
        <v>4.1372</v>
      </c>
      <c r="H122" s="49">
        <v>0.058504</v>
      </c>
      <c r="I122" s="48">
        <v>6.4012</v>
      </c>
      <c r="J122" s="48">
        <v>6.29</v>
      </c>
      <c r="K122" s="48">
        <v>3.8348</v>
      </c>
      <c r="L122" s="48">
        <v>3.6644</v>
      </c>
      <c r="M122" s="47">
        <v>0.26544</v>
      </c>
      <c r="N122" s="48">
        <v>4.9364</v>
      </c>
      <c r="O122" s="49">
        <v>2.1006</v>
      </c>
      <c r="P122" s="47">
        <v>0.20052</v>
      </c>
      <c r="Q122" s="49">
        <v>0.0108</v>
      </c>
      <c r="R122" s="48">
        <v>1.2248</v>
      </c>
      <c r="S122" s="49">
        <v>0.00562</v>
      </c>
      <c r="T122" s="47">
        <v>0.311</v>
      </c>
      <c r="U122" s="76">
        <v>2.96</v>
      </c>
      <c r="V122" s="77">
        <v>10.08391</v>
      </c>
      <c r="W122" s="12" t="s">
        <v>115</v>
      </c>
      <c r="X122" s="12" t="s">
        <v>115</v>
      </c>
      <c r="Y122" s="12" t="s">
        <v>115</v>
      </c>
      <c r="Z122" s="12" t="s">
        <v>115</v>
      </c>
    </row>
    <row r="123" spans="2:26" ht="13.5" customHeight="1">
      <c r="B123" s="46" t="s">
        <v>29</v>
      </c>
      <c r="C123" s="5" t="s">
        <v>107</v>
      </c>
      <c r="D123" s="66"/>
      <c r="E123" s="83">
        <v>7.8092</v>
      </c>
      <c r="F123" s="48">
        <v>13.176</v>
      </c>
      <c r="G123" s="48">
        <v>4.1904</v>
      </c>
      <c r="H123" s="49">
        <v>0.058184</v>
      </c>
      <c r="I123" s="48">
        <v>6.368</v>
      </c>
      <c r="J123" s="48">
        <v>6.2056</v>
      </c>
      <c r="K123" s="48">
        <v>3.8392</v>
      </c>
      <c r="L123" s="48">
        <v>3.7156</v>
      </c>
      <c r="M123" s="47">
        <v>0.263</v>
      </c>
      <c r="N123" s="48">
        <v>4.9684</v>
      </c>
      <c r="O123" s="49">
        <v>2.1006</v>
      </c>
      <c r="P123" s="47">
        <v>0.20284</v>
      </c>
      <c r="Q123" s="49">
        <v>0.010835999999999998</v>
      </c>
      <c r="R123" s="48">
        <v>1.2328</v>
      </c>
      <c r="S123" s="49">
        <v>0.005647999999999999</v>
      </c>
      <c r="T123" s="47">
        <v>0.311</v>
      </c>
      <c r="U123" s="76">
        <v>2.94</v>
      </c>
      <c r="V123" s="77">
        <v>10.1027</v>
      </c>
      <c r="W123" s="12" t="s">
        <v>115</v>
      </c>
      <c r="X123" s="12" t="s">
        <v>115</v>
      </c>
      <c r="Y123" s="12" t="s">
        <v>115</v>
      </c>
      <c r="Z123" s="12" t="s">
        <v>115</v>
      </c>
    </row>
    <row r="124" spans="2:26" ht="13.5" customHeight="1">
      <c r="B124" s="46" t="s">
        <v>30</v>
      </c>
      <c r="C124" s="5" t="s">
        <v>108</v>
      </c>
      <c r="D124" s="74"/>
      <c r="E124" s="83">
        <v>7.81168</v>
      </c>
      <c r="F124" s="48">
        <v>13.5344</v>
      </c>
      <c r="G124" s="48">
        <v>4.2908</v>
      </c>
      <c r="H124" s="49">
        <v>0.0606</v>
      </c>
      <c r="I124" s="48">
        <v>6.4836</v>
      </c>
      <c r="J124" s="48">
        <v>6.312</v>
      </c>
      <c r="K124" s="48">
        <v>3.8752</v>
      </c>
      <c r="L124" s="48">
        <v>3.8084</v>
      </c>
      <c r="M124" s="47">
        <v>0.26396</v>
      </c>
      <c r="N124" s="48">
        <v>5.0744</v>
      </c>
      <c r="O124" s="49">
        <v>2.1006</v>
      </c>
      <c r="P124" s="47">
        <v>0.20732</v>
      </c>
      <c r="Q124" s="49">
        <v>0.011000000000000001</v>
      </c>
      <c r="R124" s="48">
        <v>1.2592</v>
      </c>
      <c r="S124" s="49">
        <v>0.005804</v>
      </c>
      <c r="T124" s="47">
        <v>0.311</v>
      </c>
      <c r="U124" s="76">
        <v>2.92</v>
      </c>
      <c r="V124" s="77">
        <v>10.3082</v>
      </c>
      <c r="W124" s="12" t="s">
        <v>115</v>
      </c>
      <c r="X124" s="12" t="s">
        <v>115</v>
      </c>
      <c r="Y124" s="12" t="s">
        <v>115</v>
      </c>
      <c r="Z124" s="12" t="s">
        <v>115</v>
      </c>
    </row>
    <row r="125" spans="2:26" ht="13.5" customHeight="1">
      <c r="B125" s="46" t="s">
        <v>31</v>
      </c>
      <c r="C125" s="5" t="s">
        <v>109</v>
      </c>
      <c r="D125" s="74"/>
      <c r="E125" s="83">
        <v>7.8088846153</v>
      </c>
      <c r="F125" s="48">
        <v>14.1019230769</v>
      </c>
      <c r="G125" s="48">
        <v>4.4688461538</v>
      </c>
      <c r="H125" s="49">
        <v>0.0635076923076</v>
      </c>
      <c r="I125" s="48">
        <v>6.4407692307</v>
      </c>
      <c r="J125" s="48">
        <v>6.6307692307</v>
      </c>
      <c r="K125" s="48">
        <v>3.9957692307</v>
      </c>
      <c r="L125" s="48">
        <v>3.9653846153</v>
      </c>
      <c r="M125" s="47">
        <v>0.272</v>
      </c>
      <c r="N125" s="48">
        <v>5.3292307692</v>
      </c>
      <c r="O125" s="49">
        <v>2.1006</v>
      </c>
      <c r="P125" s="47">
        <v>0.2160384615</v>
      </c>
      <c r="Q125" s="49">
        <v>0.011273076923000001</v>
      </c>
      <c r="R125" s="48">
        <v>1.3092307692</v>
      </c>
      <c r="S125" s="49">
        <v>0.00605</v>
      </c>
      <c r="T125" s="47">
        <v>0.316</v>
      </c>
      <c r="U125" s="76">
        <v>2.93</v>
      </c>
      <c r="V125" s="77">
        <v>10.5877</v>
      </c>
      <c r="W125" s="12" t="s">
        <v>115</v>
      </c>
      <c r="X125" s="12" t="s">
        <v>115</v>
      </c>
      <c r="Y125" s="12" t="s">
        <v>115</v>
      </c>
      <c r="Z125" s="12" t="s">
        <v>115</v>
      </c>
    </row>
    <row r="126" spans="1:26" ht="13.5" customHeight="1">
      <c r="A126" s="116"/>
      <c r="B126" s="46" t="s">
        <v>20</v>
      </c>
      <c r="C126" s="5" t="s">
        <v>110</v>
      </c>
      <c r="D126" s="12"/>
      <c r="E126" s="83">
        <v>7.80556</v>
      </c>
      <c r="F126" s="48">
        <v>14.2816</v>
      </c>
      <c r="G126" s="48">
        <v>4.4556</v>
      </c>
      <c r="H126" s="49">
        <v>0.06332</v>
      </c>
      <c r="I126" s="48">
        <v>6.544</v>
      </c>
      <c r="J126" s="48">
        <v>6.714</v>
      </c>
      <c r="K126" s="48">
        <v>4.0304</v>
      </c>
      <c r="L126" s="48">
        <v>3.9488</v>
      </c>
      <c r="M126" s="47">
        <v>0.2632</v>
      </c>
      <c r="N126" s="48">
        <v>5.296</v>
      </c>
      <c r="O126" s="49">
        <v>2.1006</v>
      </c>
      <c r="P126" s="47">
        <v>0.21592</v>
      </c>
      <c r="Q126" s="49">
        <v>0.011399999999999999</v>
      </c>
      <c r="R126" s="48">
        <v>1.3072</v>
      </c>
      <c r="S126" s="49">
        <v>0.006068</v>
      </c>
      <c r="T126" s="47">
        <v>0.317</v>
      </c>
      <c r="U126" s="76">
        <v>2.91</v>
      </c>
      <c r="V126" s="77">
        <v>10.58371</v>
      </c>
      <c r="W126" s="12" t="s">
        <v>115</v>
      </c>
      <c r="X126" s="12" t="s">
        <v>115</v>
      </c>
      <c r="Y126" s="12" t="s">
        <v>115</v>
      </c>
      <c r="Z126" s="12" t="s">
        <v>115</v>
      </c>
    </row>
    <row r="127" spans="1:26" ht="21" customHeight="1">
      <c r="A127" s="116">
        <v>1989</v>
      </c>
      <c r="B127" s="46" t="s">
        <v>21</v>
      </c>
      <c r="C127" s="5" t="s">
        <v>99</v>
      </c>
      <c r="D127" s="74"/>
      <c r="E127" s="83">
        <v>7.8036</v>
      </c>
      <c r="F127" s="76">
        <v>13.9014</v>
      </c>
      <c r="G127" s="76">
        <v>4.26498</v>
      </c>
      <c r="H127" s="49">
        <v>0.0614516</v>
      </c>
      <c r="I127" s="48">
        <v>6.55278</v>
      </c>
      <c r="J127" s="76">
        <v>6.79228</v>
      </c>
      <c r="K127" s="76">
        <v>4.0286</v>
      </c>
      <c r="L127" s="76">
        <v>3.77934</v>
      </c>
      <c r="M127" s="47">
        <v>0.2658</v>
      </c>
      <c r="N127" s="76">
        <v>5.01666</v>
      </c>
      <c r="O127" s="49">
        <v>2.1006</v>
      </c>
      <c r="P127" s="47">
        <v>0.20738</v>
      </c>
      <c r="Q127" s="49">
        <v>0.01143562</v>
      </c>
      <c r="R127" s="48">
        <v>1.2545</v>
      </c>
      <c r="S127" s="49">
        <v>0.005853</v>
      </c>
      <c r="T127" s="47">
        <v>0.315</v>
      </c>
      <c r="U127" s="76">
        <v>2.88</v>
      </c>
      <c r="V127" s="77">
        <v>10.34268</v>
      </c>
      <c r="W127" s="12" t="s">
        <v>115</v>
      </c>
      <c r="X127" s="12" t="s">
        <v>115</v>
      </c>
      <c r="Y127" s="12" t="s">
        <v>115</v>
      </c>
      <c r="Z127" s="12" t="s">
        <v>115</v>
      </c>
    </row>
    <row r="128" spans="2:26" ht="13.5" customHeight="1">
      <c r="B128" s="46" t="s">
        <v>22</v>
      </c>
      <c r="C128" s="5" t="s">
        <v>100</v>
      </c>
      <c r="D128" s="74"/>
      <c r="E128" s="83">
        <v>7.8</v>
      </c>
      <c r="F128" s="48">
        <v>13.7264285714</v>
      </c>
      <c r="G128" s="48">
        <v>4.2220238095</v>
      </c>
      <c r="H128" s="49">
        <v>0.061283809523800005</v>
      </c>
      <c r="I128" s="48">
        <v>6.5654285714</v>
      </c>
      <c r="J128" s="48">
        <v>6.6605714285</v>
      </c>
      <c r="K128" s="48">
        <v>4.0552380952</v>
      </c>
      <c r="L128" s="48">
        <v>3.7409047619</v>
      </c>
      <c r="M128" s="47">
        <v>0.2679523809</v>
      </c>
      <c r="N128" s="48">
        <v>4.9679523809</v>
      </c>
      <c r="O128" s="49">
        <v>2.1006</v>
      </c>
      <c r="P128" s="47">
        <v>0.2058571428</v>
      </c>
      <c r="Q128" s="49">
        <v>0.011522904761</v>
      </c>
      <c r="R128" s="48">
        <v>1.244095238</v>
      </c>
      <c r="S128" s="49">
        <v>0.0058195238095</v>
      </c>
      <c r="T128" s="47">
        <v>0.313</v>
      </c>
      <c r="U128" s="76">
        <v>2.87</v>
      </c>
      <c r="V128" s="77">
        <v>10.26904</v>
      </c>
      <c r="W128" s="12" t="s">
        <v>115</v>
      </c>
      <c r="X128" s="12" t="s">
        <v>115</v>
      </c>
      <c r="Y128" s="12" t="s">
        <v>115</v>
      </c>
      <c r="Z128" s="12" t="s">
        <v>115</v>
      </c>
    </row>
    <row r="129" spans="2:26" ht="13.5" customHeight="1">
      <c r="B129" s="46" t="s">
        <v>23</v>
      </c>
      <c r="C129" s="5" t="s">
        <v>101</v>
      </c>
      <c r="D129" s="66"/>
      <c r="E129" s="83">
        <v>7.79675</v>
      </c>
      <c r="F129" s="48">
        <v>13.41625</v>
      </c>
      <c r="G129" s="48">
        <v>4.186</v>
      </c>
      <c r="H129" s="49">
        <v>0.059990833333300006</v>
      </c>
      <c r="I129" s="48">
        <v>6.5255833333</v>
      </c>
      <c r="J129" s="48">
        <v>6.3726041666</v>
      </c>
      <c r="K129" s="48">
        <v>4.027625</v>
      </c>
      <c r="L129" s="48">
        <v>3.713</v>
      </c>
      <c r="M129" s="47">
        <v>0.2670833333</v>
      </c>
      <c r="N129" s="48">
        <v>4.8714583333</v>
      </c>
      <c r="O129" s="49">
        <v>2.1006</v>
      </c>
      <c r="P129" s="47">
        <v>0.2038333333</v>
      </c>
      <c r="Q129" s="49">
        <v>0.011585666666000001</v>
      </c>
      <c r="R129" s="48">
        <v>1.2377916666</v>
      </c>
      <c r="S129" s="49">
        <v>0.00574</v>
      </c>
      <c r="T129" s="47">
        <v>0.312</v>
      </c>
      <c r="U129" s="76">
        <v>2.84</v>
      </c>
      <c r="V129" s="77">
        <v>10.17381</v>
      </c>
      <c r="W129" s="12" t="s">
        <v>115</v>
      </c>
      <c r="X129" s="12" t="s">
        <v>115</v>
      </c>
      <c r="Y129" s="12" t="s">
        <v>115</v>
      </c>
      <c r="Z129" s="12" t="s">
        <v>115</v>
      </c>
    </row>
    <row r="130" spans="2:26" ht="13.5" customHeight="1">
      <c r="B130" s="46" t="s">
        <v>24</v>
      </c>
      <c r="C130" s="5" t="s">
        <v>102</v>
      </c>
      <c r="D130" s="74"/>
      <c r="E130" s="83">
        <v>7.7822083333</v>
      </c>
      <c r="F130" s="48">
        <v>13.2545833333</v>
      </c>
      <c r="G130" s="48">
        <v>4.161625</v>
      </c>
      <c r="H130" s="49">
        <v>0.058945416666600005</v>
      </c>
      <c r="I130" s="48">
        <v>6.5497916666</v>
      </c>
      <c r="J130" s="48">
        <v>6.2660833333</v>
      </c>
      <c r="K130" s="48">
        <v>3.999375</v>
      </c>
      <c r="L130" s="48">
        <v>3.6928125</v>
      </c>
      <c r="M130" s="47">
        <v>0.2708333333</v>
      </c>
      <c r="N130" s="48">
        <v>4.7276666666</v>
      </c>
      <c r="O130" s="49">
        <v>2.0993375</v>
      </c>
      <c r="P130" s="47">
        <v>0.2028333333</v>
      </c>
      <c r="Q130" s="49">
        <v>0.011661</v>
      </c>
      <c r="R130" s="48">
        <v>1.2342916666</v>
      </c>
      <c r="S130" s="49">
        <v>0.005715625</v>
      </c>
      <c r="T130" s="47">
        <v>0.31</v>
      </c>
      <c r="U130" s="76">
        <v>2.87</v>
      </c>
      <c r="V130" s="77">
        <v>10.11497</v>
      </c>
      <c r="W130" s="12" t="s">
        <v>115</v>
      </c>
      <c r="X130" s="12" t="s">
        <v>115</v>
      </c>
      <c r="Y130" s="12" t="s">
        <v>115</v>
      </c>
      <c r="Z130" s="12" t="s">
        <v>115</v>
      </c>
    </row>
    <row r="131" spans="2:26" ht="13.5" customHeight="1">
      <c r="B131" s="46" t="s">
        <v>25</v>
      </c>
      <c r="C131" s="5" t="s">
        <v>103</v>
      </c>
      <c r="D131" s="66"/>
      <c r="E131" s="83">
        <v>7.7793846153</v>
      </c>
      <c r="F131" s="48">
        <v>12.743076923</v>
      </c>
      <c r="G131" s="48">
        <v>4.005</v>
      </c>
      <c r="H131" s="49">
        <v>0.0565136538461</v>
      </c>
      <c r="I131" s="48">
        <v>6.5296153846</v>
      </c>
      <c r="J131" s="48">
        <v>6.0197307692</v>
      </c>
      <c r="K131" s="48">
        <v>3.9844230769</v>
      </c>
      <c r="L131" s="48">
        <v>3.5558076923</v>
      </c>
      <c r="M131" s="47">
        <v>0.2841153846</v>
      </c>
      <c r="N131" s="48">
        <v>4.5116153846</v>
      </c>
      <c r="O131" s="49">
        <v>2.0905</v>
      </c>
      <c r="P131" s="47">
        <v>0.1954423076</v>
      </c>
      <c r="Q131" s="49">
        <v>0.011671034614999999</v>
      </c>
      <c r="R131" s="48">
        <v>1.1875</v>
      </c>
      <c r="S131" s="49">
        <v>0.0055453846153</v>
      </c>
      <c r="T131" s="47">
        <v>0.306</v>
      </c>
      <c r="U131" s="76">
        <v>2.89</v>
      </c>
      <c r="V131" s="77">
        <v>9.85663</v>
      </c>
      <c r="W131" s="12" t="s">
        <v>115</v>
      </c>
      <c r="X131" s="12" t="s">
        <v>115</v>
      </c>
      <c r="Y131" s="12" t="s">
        <v>115</v>
      </c>
      <c r="Z131" s="12" t="s">
        <v>115</v>
      </c>
    </row>
    <row r="132" spans="2:26" ht="13.5" customHeight="1">
      <c r="B132" s="46" t="s">
        <v>26</v>
      </c>
      <c r="C132" s="5" t="s">
        <v>104</v>
      </c>
      <c r="D132" s="74"/>
      <c r="E132" s="83">
        <v>7.7905869565</v>
      </c>
      <c r="F132" s="48">
        <v>12.1519565217</v>
      </c>
      <c r="G132" s="48">
        <v>3.9354565217</v>
      </c>
      <c r="H132" s="49">
        <v>0.0543041304347</v>
      </c>
      <c r="I132" s="48">
        <v>6.5089782608</v>
      </c>
      <c r="J132" s="48">
        <v>5.8954347826</v>
      </c>
      <c r="K132" s="48">
        <v>3.9856521739</v>
      </c>
      <c r="L132" s="48">
        <v>3.4978913043</v>
      </c>
      <c r="M132" s="47">
        <v>0.2825217391</v>
      </c>
      <c r="N132" s="48">
        <v>4.570673913</v>
      </c>
      <c r="O132" s="49">
        <v>2.0878130434</v>
      </c>
      <c r="P132" s="47">
        <v>0.1923043478</v>
      </c>
      <c r="Q132" s="49">
        <v>0.011682304347000001</v>
      </c>
      <c r="R132" s="48">
        <v>1.1641086956</v>
      </c>
      <c r="S132" s="49">
        <v>0.0054776086956</v>
      </c>
      <c r="T132" s="47">
        <v>0.305</v>
      </c>
      <c r="U132" s="76">
        <v>2.88</v>
      </c>
      <c r="V132" s="77">
        <v>9.66555</v>
      </c>
      <c r="W132" s="12" t="s">
        <v>115</v>
      </c>
      <c r="X132" s="12" t="s">
        <v>115</v>
      </c>
      <c r="Y132" s="12" t="s">
        <v>115</v>
      </c>
      <c r="Z132" s="12" t="s">
        <v>115</v>
      </c>
    </row>
    <row r="133" spans="2:26" ht="13.5" customHeight="1">
      <c r="B133" s="46" t="s">
        <v>27</v>
      </c>
      <c r="C133" s="5" t="s">
        <v>105</v>
      </c>
      <c r="D133" s="74"/>
      <c r="E133" s="83">
        <v>7.8025384615</v>
      </c>
      <c r="F133" s="48">
        <v>12.6465384615</v>
      </c>
      <c r="G133" s="48">
        <v>4.1125</v>
      </c>
      <c r="H133" s="49">
        <v>0.0554869230769</v>
      </c>
      <c r="I133" s="48">
        <v>6.5662307692</v>
      </c>
      <c r="J133" s="48">
        <v>5.920576923</v>
      </c>
      <c r="K133" s="48">
        <v>3.9872307692</v>
      </c>
      <c r="L133" s="48">
        <v>3.65125</v>
      </c>
      <c r="M133" s="47">
        <v>0.2852307692</v>
      </c>
      <c r="N133" s="48">
        <v>4.7838461538</v>
      </c>
      <c r="O133" s="49">
        <v>2.0877</v>
      </c>
      <c r="P133" s="47">
        <v>0.2012692307</v>
      </c>
      <c r="Q133" s="49">
        <v>0.011693365384000001</v>
      </c>
      <c r="R133" s="48">
        <v>1.2171538461</v>
      </c>
      <c r="S133" s="49">
        <v>0.0057339230769</v>
      </c>
      <c r="T133" s="47">
        <v>0.305</v>
      </c>
      <c r="U133" s="76">
        <v>2.91</v>
      </c>
      <c r="V133" s="77">
        <v>9.92178</v>
      </c>
      <c r="W133" s="12" t="s">
        <v>115</v>
      </c>
      <c r="X133" s="12" t="s">
        <v>115</v>
      </c>
      <c r="Y133" s="12" t="s">
        <v>115</v>
      </c>
      <c r="Z133" s="12" t="s">
        <v>115</v>
      </c>
    </row>
    <row r="134" spans="2:26" ht="13.5" customHeight="1">
      <c r="B134" s="46" t="s">
        <v>28</v>
      </c>
      <c r="C134" s="5" t="s">
        <v>106</v>
      </c>
      <c r="D134" s="74"/>
      <c r="E134" s="83">
        <v>7.80604</v>
      </c>
      <c r="F134" s="48">
        <v>12.50868</v>
      </c>
      <c r="G134" s="48">
        <v>4.0595</v>
      </c>
      <c r="H134" s="49">
        <v>0.055405</v>
      </c>
      <c r="I134" s="48">
        <v>6.64696</v>
      </c>
      <c r="J134" s="48">
        <v>5.9563</v>
      </c>
      <c r="K134" s="48">
        <v>3.9912</v>
      </c>
      <c r="L134" s="48">
        <v>3.6021</v>
      </c>
      <c r="M134" s="47">
        <v>0.28816</v>
      </c>
      <c r="N134" s="48">
        <v>4.7159</v>
      </c>
      <c r="O134" s="49">
        <v>2.088128</v>
      </c>
      <c r="P134" s="47">
        <v>0.19852</v>
      </c>
      <c r="Q134" s="49">
        <v>0.01168042</v>
      </c>
      <c r="R134" s="48">
        <v>1.20564</v>
      </c>
      <c r="S134" s="49">
        <v>0.005704</v>
      </c>
      <c r="T134" s="47">
        <v>0.305</v>
      </c>
      <c r="U134" s="76">
        <v>2.92</v>
      </c>
      <c r="V134" s="77">
        <v>9.84931</v>
      </c>
      <c r="W134" s="12" t="s">
        <v>115</v>
      </c>
      <c r="X134" s="12" t="s">
        <v>115</v>
      </c>
      <c r="Y134" s="12" t="s">
        <v>115</v>
      </c>
      <c r="Z134" s="12" t="s">
        <v>115</v>
      </c>
    </row>
    <row r="135" spans="2:26" ht="13.5" customHeight="1">
      <c r="B135" s="46" t="s">
        <v>29</v>
      </c>
      <c r="C135" s="5" t="s">
        <v>107</v>
      </c>
      <c r="D135" s="66"/>
      <c r="E135" s="83">
        <v>7.80644</v>
      </c>
      <c r="F135" s="48">
        <v>12.2922</v>
      </c>
      <c r="G135" s="48">
        <v>4.0028</v>
      </c>
      <c r="H135" s="49">
        <v>0.053905999999999996</v>
      </c>
      <c r="I135" s="48">
        <v>6.61666</v>
      </c>
      <c r="J135" s="48">
        <v>6.0352</v>
      </c>
      <c r="K135" s="48">
        <v>3.957</v>
      </c>
      <c r="L135" s="48">
        <v>3.5538</v>
      </c>
      <c r="M135" s="47">
        <v>0.28876</v>
      </c>
      <c r="N135" s="48">
        <v>4.6365</v>
      </c>
      <c r="O135" s="49">
        <v>2.0984</v>
      </c>
      <c r="P135" s="47">
        <v>0.19592</v>
      </c>
      <c r="Q135" s="49">
        <v>0.01165168</v>
      </c>
      <c r="R135" s="48">
        <v>1.19032</v>
      </c>
      <c r="S135" s="49">
        <v>0.005614</v>
      </c>
      <c r="T135" s="47">
        <v>0.305</v>
      </c>
      <c r="U135" s="76">
        <v>2.9</v>
      </c>
      <c r="V135" s="77">
        <v>9.73551</v>
      </c>
      <c r="W135" s="12" t="s">
        <v>115</v>
      </c>
      <c r="X135" s="12" t="s">
        <v>115</v>
      </c>
      <c r="Y135" s="12" t="s">
        <v>115</v>
      </c>
      <c r="Z135" s="12" t="s">
        <v>115</v>
      </c>
    </row>
    <row r="136" spans="2:26" ht="13.5" customHeight="1">
      <c r="B136" s="46" t="s">
        <v>30</v>
      </c>
      <c r="C136" s="5" t="s">
        <v>108</v>
      </c>
      <c r="D136" s="74"/>
      <c r="E136" s="83">
        <v>7.80768</v>
      </c>
      <c r="F136" s="48">
        <v>12.4062</v>
      </c>
      <c r="G136" s="48">
        <v>4.1851</v>
      </c>
      <c r="H136" s="49">
        <v>0.055005000000000005</v>
      </c>
      <c r="I136" s="48">
        <v>6.65646</v>
      </c>
      <c r="J136" s="48">
        <v>6.0609</v>
      </c>
      <c r="K136" s="48">
        <v>3.9836</v>
      </c>
      <c r="L136" s="48">
        <v>3.7101</v>
      </c>
      <c r="M136" s="47">
        <v>0.28828</v>
      </c>
      <c r="N136" s="48">
        <v>4.7943</v>
      </c>
      <c r="O136" s="49">
        <v>2.0984</v>
      </c>
      <c r="P136" s="47">
        <v>0.20372</v>
      </c>
      <c r="Q136" s="49">
        <v>0.01163292</v>
      </c>
      <c r="R136" s="48">
        <v>1.23766</v>
      </c>
      <c r="S136" s="49">
        <v>0.0057592</v>
      </c>
      <c r="T136" s="47">
        <v>0.305</v>
      </c>
      <c r="U136" s="76">
        <v>2.9</v>
      </c>
      <c r="V136" s="77">
        <v>9.93324</v>
      </c>
      <c r="W136" s="12" t="s">
        <v>115</v>
      </c>
      <c r="X136" s="12" t="s">
        <v>115</v>
      </c>
      <c r="Y136" s="12" t="s">
        <v>115</v>
      </c>
      <c r="Z136" s="12" t="s">
        <v>115</v>
      </c>
    </row>
    <row r="137" spans="2:26" ht="13.5" customHeight="1">
      <c r="B137" s="46" t="s">
        <v>31</v>
      </c>
      <c r="C137" s="5" t="s">
        <v>109</v>
      </c>
      <c r="D137" s="74"/>
      <c r="E137" s="83">
        <v>7.8131923076</v>
      </c>
      <c r="F137" s="48">
        <v>12.3223076923</v>
      </c>
      <c r="G137" s="48">
        <v>4.2665384615</v>
      </c>
      <c r="H137" s="49">
        <v>0.054475</v>
      </c>
      <c r="I137" s="48">
        <v>6.6900961538</v>
      </c>
      <c r="J137" s="48">
        <v>6.1271153846</v>
      </c>
      <c r="K137" s="48">
        <v>3.9944230769</v>
      </c>
      <c r="L137" s="48">
        <v>3.7821153846</v>
      </c>
      <c r="M137" s="47">
        <v>0.2847307692</v>
      </c>
      <c r="N137" s="48">
        <v>4.8253846153</v>
      </c>
      <c r="O137" s="49">
        <v>2.0984</v>
      </c>
      <c r="P137" s="47">
        <v>0.2077692307</v>
      </c>
      <c r="Q137" s="49">
        <v>0.011620615384</v>
      </c>
      <c r="R137" s="48">
        <v>1.258076923</v>
      </c>
      <c r="S137" s="49">
        <v>0.0058557692307</v>
      </c>
      <c r="T137" s="47">
        <v>0.305</v>
      </c>
      <c r="U137" s="76">
        <v>2.9</v>
      </c>
      <c r="V137" s="77">
        <v>9.97943</v>
      </c>
      <c r="W137" s="12" t="s">
        <v>115</v>
      </c>
      <c r="X137" s="12" t="s">
        <v>115</v>
      </c>
      <c r="Y137" s="12" t="s">
        <v>115</v>
      </c>
      <c r="Z137" s="12" t="s">
        <v>115</v>
      </c>
    </row>
    <row r="138" spans="1:26" ht="13.5" customHeight="1">
      <c r="A138" s="116"/>
      <c r="B138" s="46" t="s">
        <v>20</v>
      </c>
      <c r="C138" s="5" t="s">
        <v>110</v>
      </c>
      <c r="D138" s="12"/>
      <c r="E138" s="83">
        <v>7.80975</v>
      </c>
      <c r="F138" s="48">
        <v>12.4545833333</v>
      </c>
      <c r="G138" s="48">
        <v>4.4939583333</v>
      </c>
      <c r="H138" s="49">
        <v>0.054397916666599995</v>
      </c>
      <c r="I138" s="48">
        <v>6.735625</v>
      </c>
      <c r="J138" s="48">
        <v>6.1425</v>
      </c>
      <c r="K138" s="48">
        <v>4.075</v>
      </c>
      <c r="L138" s="48">
        <v>3.9816666666</v>
      </c>
      <c r="M138" s="47">
        <v>0.2832083333</v>
      </c>
      <c r="N138" s="48">
        <v>4.9854166666</v>
      </c>
      <c r="O138" s="49">
        <v>1.8944416666</v>
      </c>
      <c r="P138" s="47">
        <v>0.2180416666</v>
      </c>
      <c r="Q138" s="49">
        <v>0.011569875</v>
      </c>
      <c r="R138" s="48">
        <v>1.3174166666</v>
      </c>
      <c r="S138" s="49">
        <v>0.00609625</v>
      </c>
      <c r="T138" s="47">
        <v>0.305</v>
      </c>
      <c r="U138" s="76">
        <v>2.89</v>
      </c>
      <c r="V138" s="77">
        <v>10.16799</v>
      </c>
      <c r="W138" s="12" t="s">
        <v>115</v>
      </c>
      <c r="X138" s="12" t="s">
        <v>115</v>
      </c>
      <c r="Y138" s="12" t="s">
        <v>115</v>
      </c>
      <c r="Z138" s="12" t="s">
        <v>115</v>
      </c>
    </row>
    <row r="139" spans="1:26" ht="21" customHeight="1">
      <c r="A139" s="116">
        <v>1990</v>
      </c>
      <c r="B139" s="46" t="s">
        <v>21</v>
      </c>
      <c r="C139" s="5" t="s">
        <v>99</v>
      </c>
      <c r="D139" s="74"/>
      <c r="E139" s="83">
        <v>7.8105217391</v>
      </c>
      <c r="F139" s="76">
        <v>12.8506521739</v>
      </c>
      <c r="G139" s="76">
        <v>4.6127173913</v>
      </c>
      <c r="H139" s="49">
        <v>0.053808695652099996</v>
      </c>
      <c r="I139" s="48">
        <v>6.7025</v>
      </c>
      <c r="J139" s="76">
        <v>6.1422826086</v>
      </c>
      <c r="K139" s="76">
        <v>4.1394782608</v>
      </c>
      <c r="L139" s="76">
        <v>4.0909782608</v>
      </c>
      <c r="M139" s="47">
        <v>0.2839565217</v>
      </c>
      <c r="N139" s="76">
        <v>5.1391304347</v>
      </c>
      <c r="O139" s="49">
        <v>1.6534</v>
      </c>
      <c r="P139" s="47">
        <v>0.2244347826</v>
      </c>
      <c r="Q139" s="49">
        <v>0.011432760869</v>
      </c>
      <c r="R139" s="48">
        <v>1.3578260869</v>
      </c>
      <c r="S139" s="49">
        <v>0.006227826086900001</v>
      </c>
      <c r="T139" s="47">
        <v>0.307</v>
      </c>
      <c r="U139" s="76">
        <v>2.9</v>
      </c>
      <c r="V139" s="77">
        <v>10.29825</v>
      </c>
      <c r="W139" s="12" t="s">
        <v>115</v>
      </c>
      <c r="X139" s="12" t="s">
        <v>115</v>
      </c>
      <c r="Y139" s="12" t="s">
        <v>115</v>
      </c>
      <c r="Z139" s="12" t="s">
        <v>115</v>
      </c>
    </row>
    <row r="140" spans="2:26" ht="13.5" customHeight="1">
      <c r="B140" s="46" t="s">
        <v>22</v>
      </c>
      <c r="C140" s="5" t="s">
        <v>100</v>
      </c>
      <c r="D140" s="74"/>
      <c r="E140" s="83">
        <v>7.81</v>
      </c>
      <c r="F140" s="48">
        <v>13.2212916666</v>
      </c>
      <c r="G140" s="48">
        <v>4.6558333333</v>
      </c>
      <c r="H140" s="49">
        <v>0.05375625</v>
      </c>
      <c r="I140" s="48">
        <v>6.5375</v>
      </c>
      <c r="J140" s="48">
        <v>5.9483333333</v>
      </c>
      <c r="K140" s="48">
        <v>4.1975</v>
      </c>
      <c r="L140" s="48">
        <v>4.14125</v>
      </c>
      <c r="M140" s="47">
        <v>0.2839583333</v>
      </c>
      <c r="N140" s="48">
        <v>5.25375</v>
      </c>
      <c r="O140" s="49">
        <v>1.6534</v>
      </c>
      <c r="P140" s="47">
        <v>0.2266666666</v>
      </c>
      <c r="Q140" s="49">
        <v>0.011321291665999999</v>
      </c>
      <c r="R140" s="48">
        <v>1.3775</v>
      </c>
      <c r="S140" s="49">
        <v>0.00632125</v>
      </c>
      <c r="T140" s="47">
        <v>0.308</v>
      </c>
      <c r="U140" s="76">
        <v>2.9</v>
      </c>
      <c r="V140" s="77">
        <v>10.36071</v>
      </c>
      <c r="W140" s="12" t="s">
        <v>115</v>
      </c>
      <c r="X140" s="12" t="s">
        <v>115</v>
      </c>
      <c r="Y140" s="12" t="s">
        <v>115</v>
      </c>
      <c r="Z140" s="12" t="s">
        <v>115</v>
      </c>
    </row>
    <row r="141" spans="2:26" ht="13.5" customHeight="1">
      <c r="B141" s="46" t="s">
        <v>23</v>
      </c>
      <c r="C141" s="5" t="s">
        <v>101</v>
      </c>
      <c r="D141" s="66"/>
      <c r="E141" s="83">
        <v>7.812037037</v>
      </c>
      <c r="F141" s="48">
        <v>12.7294444444</v>
      </c>
      <c r="G141" s="48">
        <v>4.5780555555</v>
      </c>
      <c r="H141" s="49">
        <v>0.051071296296200004</v>
      </c>
      <c r="I141" s="48">
        <v>6.6225</v>
      </c>
      <c r="J141" s="48">
        <v>5.9091666666</v>
      </c>
      <c r="K141" s="48">
        <v>4.1685185185</v>
      </c>
      <c r="L141" s="48">
        <v>4.0784259259</v>
      </c>
      <c r="M141" s="47">
        <v>0.2815185185</v>
      </c>
      <c r="N141" s="48">
        <v>5.1766666666</v>
      </c>
      <c r="O141" s="49">
        <v>1.6534</v>
      </c>
      <c r="P141" s="47">
        <v>0.2248148148</v>
      </c>
      <c r="Q141" s="49">
        <v>0.011198388888</v>
      </c>
      <c r="R141" s="48">
        <v>1.3625</v>
      </c>
      <c r="S141" s="49">
        <v>0.0062581481481</v>
      </c>
      <c r="T141" s="47">
        <v>0.307</v>
      </c>
      <c r="U141" s="76">
        <v>2.88</v>
      </c>
      <c r="V141" s="77">
        <v>10.16871</v>
      </c>
      <c r="W141" s="12" t="s">
        <v>115</v>
      </c>
      <c r="X141" s="12" t="s">
        <v>115</v>
      </c>
      <c r="Y141" s="12" t="s">
        <v>115</v>
      </c>
      <c r="Z141" s="12" t="s">
        <v>115</v>
      </c>
    </row>
    <row r="142" spans="2:26" ht="13.5" customHeight="1">
      <c r="B142" s="46" t="s">
        <v>24</v>
      </c>
      <c r="C142" s="5" t="s">
        <v>102</v>
      </c>
      <c r="D142" s="74"/>
      <c r="E142" s="83">
        <v>7.7956666666</v>
      </c>
      <c r="F142" s="48">
        <v>12.7764285714</v>
      </c>
      <c r="G142" s="48">
        <v>4.6170238095</v>
      </c>
      <c r="H142" s="49">
        <v>0.0492797619047</v>
      </c>
      <c r="I142" s="48">
        <v>6.7001190476</v>
      </c>
      <c r="J142" s="48">
        <v>5.9560714285</v>
      </c>
      <c r="K142" s="48">
        <v>4.1597619047</v>
      </c>
      <c r="L142" s="48">
        <v>4.1134523809</v>
      </c>
      <c r="M142" s="47">
        <v>0.2794285714</v>
      </c>
      <c r="N142" s="48">
        <v>5.2494047619</v>
      </c>
      <c r="O142" s="49">
        <v>1.6534</v>
      </c>
      <c r="P142" s="47">
        <v>0.2283809523</v>
      </c>
      <c r="Q142" s="49">
        <v>0.011044833333</v>
      </c>
      <c r="R142" s="48">
        <v>1.381547619</v>
      </c>
      <c r="S142" s="49">
        <v>0.0063433333333</v>
      </c>
      <c r="T142" s="47">
        <v>0.305</v>
      </c>
      <c r="U142" s="76">
        <v>2.87</v>
      </c>
      <c r="V142" s="77">
        <v>10.14495</v>
      </c>
      <c r="W142" s="12" t="s">
        <v>115</v>
      </c>
      <c r="X142" s="12" t="s">
        <v>115</v>
      </c>
      <c r="Y142" s="12" t="s">
        <v>115</v>
      </c>
      <c r="Z142" s="12" t="s">
        <v>115</v>
      </c>
    </row>
    <row r="143" spans="2:26" ht="13.5" customHeight="1">
      <c r="B143" s="46" t="s">
        <v>25</v>
      </c>
      <c r="C143" s="5" t="s">
        <v>103</v>
      </c>
      <c r="D143" s="66"/>
      <c r="E143" s="83">
        <v>7.787576923</v>
      </c>
      <c r="F143" s="48">
        <v>13.0423076923</v>
      </c>
      <c r="G143" s="48">
        <v>4.6860576923</v>
      </c>
      <c r="H143" s="49">
        <v>0.0506326923076</v>
      </c>
      <c r="I143" s="48">
        <v>6.6435576923</v>
      </c>
      <c r="J143" s="48">
        <v>5.926826923</v>
      </c>
      <c r="K143" s="48">
        <v>4.1967307692</v>
      </c>
      <c r="L143" s="48">
        <v>4.1724038461</v>
      </c>
      <c r="M143" s="47">
        <v>0.273576923</v>
      </c>
      <c r="N143" s="48">
        <v>5.4904807692</v>
      </c>
      <c r="O143" s="49">
        <v>1.6534</v>
      </c>
      <c r="P143" s="47">
        <v>0.2316923076</v>
      </c>
      <c r="Q143" s="49">
        <v>0.010986865384</v>
      </c>
      <c r="R143" s="48">
        <v>1.3965384615</v>
      </c>
      <c r="S143" s="49">
        <v>0.006423076923</v>
      </c>
      <c r="T143" s="47">
        <v>0.306</v>
      </c>
      <c r="U143" s="76">
        <v>2.89</v>
      </c>
      <c r="V143" s="77">
        <v>10.26674</v>
      </c>
      <c r="W143" s="12" t="s">
        <v>115</v>
      </c>
      <c r="X143" s="12" t="s">
        <v>115</v>
      </c>
      <c r="Y143" s="12" t="s">
        <v>115</v>
      </c>
      <c r="Z143" s="12" t="s">
        <v>115</v>
      </c>
    </row>
    <row r="144" spans="2:26" ht="13.5" customHeight="1">
      <c r="B144" s="46" t="s">
        <v>26</v>
      </c>
      <c r="C144" s="5" t="s">
        <v>104</v>
      </c>
      <c r="D144" s="74"/>
      <c r="E144" s="83">
        <v>7.7848333333</v>
      </c>
      <c r="F144" s="48">
        <v>13.28875</v>
      </c>
      <c r="G144" s="48">
        <v>4.6222916666</v>
      </c>
      <c r="H144" s="49">
        <v>0.0507334166666</v>
      </c>
      <c r="I144" s="48">
        <v>6.6422916666</v>
      </c>
      <c r="J144" s="48">
        <v>6.05</v>
      </c>
      <c r="K144" s="48">
        <v>4.225</v>
      </c>
      <c r="L144" s="48">
        <v>4.1139583333</v>
      </c>
      <c r="M144" s="47">
        <v>0.2681666666</v>
      </c>
      <c r="N144" s="48">
        <v>5.4658333333</v>
      </c>
      <c r="O144" s="49">
        <v>1.6534</v>
      </c>
      <c r="P144" s="47">
        <v>0.229625</v>
      </c>
      <c r="Q144" s="49">
        <v>0.010886270833</v>
      </c>
      <c r="R144" s="48">
        <v>1.3805</v>
      </c>
      <c r="S144" s="49">
        <v>0.00634125</v>
      </c>
      <c r="T144" s="47">
        <v>0.306</v>
      </c>
      <c r="U144" s="76">
        <v>2.88</v>
      </c>
      <c r="V144" s="77">
        <v>10.23261</v>
      </c>
      <c r="W144" s="12" t="s">
        <v>115</v>
      </c>
      <c r="X144" s="12" t="s">
        <v>115</v>
      </c>
      <c r="Y144" s="12" t="s">
        <v>115</v>
      </c>
      <c r="Z144" s="12" t="s">
        <v>115</v>
      </c>
    </row>
    <row r="145" spans="2:26" ht="13.5" customHeight="1">
      <c r="B145" s="46" t="s">
        <v>27</v>
      </c>
      <c r="C145" s="5" t="s">
        <v>105</v>
      </c>
      <c r="D145" s="74"/>
      <c r="E145" s="83">
        <v>7.771076923</v>
      </c>
      <c r="F145" s="48">
        <v>14.0146153846</v>
      </c>
      <c r="G145" s="48">
        <v>4.7325</v>
      </c>
      <c r="H145" s="49">
        <v>0.052048076923</v>
      </c>
      <c r="I145" s="48">
        <v>6.7098076923</v>
      </c>
      <c r="J145" s="48">
        <v>6.151826923</v>
      </c>
      <c r="K145" s="48">
        <v>4.2782692307</v>
      </c>
      <c r="L145" s="48">
        <v>4.2075</v>
      </c>
      <c r="M145" s="47">
        <v>0.27</v>
      </c>
      <c r="N145" s="48">
        <v>5.5771153846</v>
      </c>
      <c r="O145" s="49">
        <v>1.6477923076</v>
      </c>
      <c r="P145" s="47">
        <v>0.2345</v>
      </c>
      <c r="Q145" s="49">
        <v>0.010856173076</v>
      </c>
      <c r="R145" s="48">
        <v>1.4189230769</v>
      </c>
      <c r="S145" s="49">
        <v>0.006513846153800001</v>
      </c>
      <c r="T145" s="47">
        <v>0.307</v>
      </c>
      <c r="U145" s="76">
        <v>2.88</v>
      </c>
      <c r="V145" s="77">
        <v>10.44467</v>
      </c>
      <c r="W145" s="12" t="s">
        <v>115</v>
      </c>
      <c r="X145" s="12" t="s">
        <v>115</v>
      </c>
      <c r="Y145" s="12" t="s">
        <v>115</v>
      </c>
      <c r="Z145" s="12" t="s">
        <v>115</v>
      </c>
    </row>
    <row r="146" spans="2:26" ht="13.5" customHeight="1">
      <c r="B146" s="46" t="s">
        <v>28</v>
      </c>
      <c r="C146" s="5" t="s">
        <v>106</v>
      </c>
      <c r="D146" s="74"/>
      <c r="E146" s="83">
        <v>7.7722</v>
      </c>
      <c r="F146" s="48">
        <v>14.7378</v>
      </c>
      <c r="G146" s="48">
        <v>4.9435</v>
      </c>
      <c r="H146" s="49">
        <v>0.052631</v>
      </c>
      <c r="I146" s="48">
        <v>6.7878</v>
      </c>
      <c r="J146" s="48">
        <v>6.2585</v>
      </c>
      <c r="K146" s="48">
        <v>4.3422</v>
      </c>
      <c r="L146" s="48">
        <v>4.3899</v>
      </c>
      <c r="M146" s="47">
        <v>0.27</v>
      </c>
      <c r="N146" s="48">
        <v>5.9301</v>
      </c>
      <c r="O146" s="49">
        <v>1.6453</v>
      </c>
      <c r="P146" s="47">
        <v>0.24456</v>
      </c>
      <c r="Q146" s="49">
        <v>0.0108616</v>
      </c>
      <c r="R146" s="48">
        <v>1.4783</v>
      </c>
      <c r="S146" s="49">
        <v>0.0067592</v>
      </c>
      <c r="T146" s="47">
        <v>0.308</v>
      </c>
      <c r="U146" s="76">
        <v>2.89</v>
      </c>
      <c r="V146" s="77">
        <v>10.7042</v>
      </c>
      <c r="W146" s="12" t="s">
        <v>115</v>
      </c>
      <c r="X146" s="12" t="s">
        <v>115</v>
      </c>
      <c r="Y146" s="12" t="s">
        <v>115</v>
      </c>
      <c r="Z146" s="12" t="s">
        <v>115</v>
      </c>
    </row>
    <row r="147" spans="2:26" ht="13.5" customHeight="1">
      <c r="B147" s="46" t="s">
        <v>29</v>
      </c>
      <c r="C147" s="5" t="s">
        <v>107</v>
      </c>
      <c r="D147" s="66"/>
      <c r="E147" s="83">
        <v>7.76428</v>
      </c>
      <c r="F147" s="48">
        <v>14.6254</v>
      </c>
      <c r="G147" s="48">
        <v>4.9507</v>
      </c>
      <c r="H147" s="49">
        <v>0.055949</v>
      </c>
      <c r="I147" s="48">
        <v>6.7141</v>
      </c>
      <c r="J147" s="48">
        <v>6.3897</v>
      </c>
      <c r="K147" s="48">
        <v>4.40548</v>
      </c>
      <c r="L147" s="48">
        <v>4.3923</v>
      </c>
      <c r="M147" s="47">
        <v>0.27016</v>
      </c>
      <c r="N147" s="48">
        <v>5.9542</v>
      </c>
      <c r="O147" s="49">
        <v>1.6453</v>
      </c>
      <c r="P147" s="47">
        <v>0.245</v>
      </c>
      <c r="Q147" s="49">
        <v>0.0108606</v>
      </c>
      <c r="R147" s="48">
        <v>1.48206</v>
      </c>
      <c r="S147" s="49">
        <v>0.006672399999999999</v>
      </c>
      <c r="T147" s="47">
        <v>0.31</v>
      </c>
      <c r="U147" s="76">
        <v>2.89</v>
      </c>
      <c r="V147" s="77">
        <v>10.7963</v>
      </c>
      <c r="W147" s="12" t="s">
        <v>115</v>
      </c>
      <c r="X147" s="12" t="s">
        <v>115</v>
      </c>
      <c r="Y147" s="12" t="s">
        <v>115</v>
      </c>
      <c r="Z147" s="12" t="s">
        <v>115</v>
      </c>
    </row>
    <row r="148" spans="2:26" ht="13.5" customHeight="1">
      <c r="B148" s="46" t="s">
        <v>30</v>
      </c>
      <c r="C148" s="5" t="s">
        <v>108</v>
      </c>
      <c r="D148" s="74"/>
      <c r="E148" s="83">
        <v>7.76968</v>
      </c>
      <c r="F148" s="48">
        <v>15.1344</v>
      </c>
      <c r="G148" s="48">
        <v>5.1035</v>
      </c>
      <c r="H148" s="49">
        <v>0.060087</v>
      </c>
      <c r="I148" s="48">
        <v>6.7097</v>
      </c>
      <c r="J148" s="48">
        <v>6.244</v>
      </c>
      <c r="K148" s="48">
        <v>4.5124</v>
      </c>
      <c r="L148" s="48">
        <v>4.5243</v>
      </c>
      <c r="M148" s="47">
        <v>0.27</v>
      </c>
      <c r="N148" s="48">
        <v>6.066</v>
      </c>
      <c r="O148" s="49">
        <v>1.6453</v>
      </c>
      <c r="P148" s="47">
        <v>0.25184</v>
      </c>
      <c r="Q148" s="49">
        <v>0.0108722</v>
      </c>
      <c r="R148" s="48">
        <v>1.52792</v>
      </c>
      <c r="S148" s="49">
        <v>0.0068592</v>
      </c>
      <c r="T148" s="47">
        <v>0.311</v>
      </c>
      <c r="U148" s="76">
        <v>2.89</v>
      </c>
      <c r="V148" s="77">
        <v>11.09919</v>
      </c>
      <c r="W148" s="12" t="s">
        <v>115</v>
      </c>
      <c r="X148" s="12" t="s">
        <v>115</v>
      </c>
      <c r="Y148" s="12" t="s">
        <v>115</v>
      </c>
      <c r="Z148" s="12" t="s">
        <v>115</v>
      </c>
    </row>
    <row r="149" spans="2:26" ht="13.5" customHeight="1">
      <c r="B149" s="46" t="s">
        <v>31</v>
      </c>
      <c r="C149" s="5" t="s">
        <v>109</v>
      </c>
      <c r="D149" s="74"/>
      <c r="E149" s="83">
        <v>7.7953846153</v>
      </c>
      <c r="F149" s="48">
        <v>15.3057692307</v>
      </c>
      <c r="G149" s="48">
        <v>5.2529807692</v>
      </c>
      <c r="H149" s="49">
        <v>0.0605462307692</v>
      </c>
      <c r="I149" s="48">
        <v>6.7026923076</v>
      </c>
      <c r="J149" s="48">
        <v>6.0461538461</v>
      </c>
      <c r="K149" s="48">
        <v>4.5701923076</v>
      </c>
      <c r="L149" s="48">
        <v>4.6593653846</v>
      </c>
      <c r="M149" s="47">
        <v>0.27</v>
      </c>
      <c r="N149" s="48">
        <v>6.2123076923</v>
      </c>
      <c r="O149" s="49">
        <v>1.5748692307</v>
      </c>
      <c r="P149" s="47">
        <v>0.2592307692</v>
      </c>
      <c r="Q149" s="49">
        <v>0.011009153846</v>
      </c>
      <c r="R149" s="48">
        <v>1.564426923</v>
      </c>
      <c r="S149" s="49">
        <v>0.0070323076923</v>
      </c>
      <c r="T149" s="47">
        <v>0.313</v>
      </c>
      <c r="U149" s="76">
        <v>2.9</v>
      </c>
      <c r="V149" s="77">
        <v>11.263</v>
      </c>
      <c r="W149" s="12" t="s">
        <v>115</v>
      </c>
      <c r="X149" s="12" t="s">
        <v>115</v>
      </c>
      <c r="Y149" s="12" t="s">
        <v>115</v>
      </c>
      <c r="Z149" s="12" t="s">
        <v>115</v>
      </c>
    </row>
    <row r="150" spans="1:26" ht="13.5" customHeight="1">
      <c r="A150" s="116"/>
      <c r="B150" s="46" t="s">
        <v>20</v>
      </c>
      <c r="C150" s="5" t="s">
        <v>110</v>
      </c>
      <c r="E150" s="83">
        <v>7.8027916666</v>
      </c>
      <c r="F150" s="74">
        <v>15.0585416666</v>
      </c>
      <c r="G150" s="74">
        <v>5.2290625</v>
      </c>
      <c r="H150" s="11">
        <v>0.0585270833333</v>
      </c>
      <c r="I150" s="48">
        <v>6.7238541666</v>
      </c>
      <c r="J150" s="74">
        <v>6.0067708333</v>
      </c>
      <c r="K150" s="74">
        <v>4.5339583333</v>
      </c>
      <c r="L150" s="74">
        <v>4.6327083333</v>
      </c>
      <c r="M150" s="9">
        <v>0.2707916666</v>
      </c>
      <c r="N150" s="10">
        <v>6.1134375</v>
      </c>
      <c r="O150" s="11">
        <v>1.4927</v>
      </c>
      <c r="P150" s="47">
        <v>0.2571666666</v>
      </c>
      <c r="Q150" s="49">
        <v>0.0109040625</v>
      </c>
      <c r="R150" s="48">
        <v>1.5437708333</v>
      </c>
      <c r="S150" s="49">
        <v>0.0069841666666</v>
      </c>
      <c r="T150" s="47">
        <v>0.313</v>
      </c>
      <c r="U150" s="76">
        <v>2.9</v>
      </c>
      <c r="V150" s="77">
        <v>11.13142</v>
      </c>
      <c r="W150" s="12" t="s">
        <v>115</v>
      </c>
      <c r="X150" s="12" t="s">
        <v>115</v>
      </c>
      <c r="Y150" s="12" t="s">
        <v>115</v>
      </c>
      <c r="Z150" s="12" t="s">
        <v>115</v>
      </c>
    </row>
    <row r="151" spans="1:26" ht="21" customHeight="1">
      <c r="A151" s="116">
        <v>1991</v>
      </c>
      <c r="B151" s="46" t="s">
        <v>21</v>
      </c>
      <c r="C151" s="5" t="s">
        <v>99</v>
      </c>
      <c r="D151" s="74"/>
      <c r="E151" s="83">
        <v>7.7969615384</v>
      </c>
      <c r="F151" s="76">
        <v>15.0623076923</v>
      </c>
      <c r="G151" s="76">
        <v>5.1632692307</v>
      </c>
      <c r="H151" s="49">
        <v>0.0582788461538</v>
      </c>
      <c r="I151" s="48">
        <v>6.7478846153</v>
      </c>
      <c r="J151" s="76">
        <v>6.0698076923</v>
      </c>
      <c r="K151" s="76">
        <v>4.480576923</v>
      </c>
      <c r="L151" s="76">
        <v>4.5828846153</v>
      </c>
      <c r="M151" s="47">
        <v>0.2694230769</v>
      </c>
      <c r="N151" s="76">
        <v>6.1323076923</v>
      </c>
      <c r="O151" s="49">
        <v>1.4927</v>
      </c>
      <c r="P151" s="47">
        <v>0.255576923</v>
      </c>
      <c r="Q151" s="14">
        <v>0.010859211538</v>
      </c>
      <c r="R151" s="48">
        <v>1.5241538461</v>
      </c>
      <c r="S151" s="49">
        <v>0.006925</v>
      </c>
      <c r="T151" s="47">
        <v>0.312</v>
      </c>
      <c r="U151" s="5">
        <v>2.88</v>
      </c>
      <c r="V151" s="80">
        <v>11.09475</v>
      </c>
      <c r="W151" s="12" t="s">
        <v>115</v>
      </c>
      <c r="X151" s="12" t="s">
        <v>115</v>
      </c>
      <c r="Y151" s="12" t="s">
        <v>115</v>
      </c>
      <c r="Z151" s="12" t="s">
        <v>115</v>
      </c>
    </row>
    <row r="152" spans="2:26" ht="13.5" customHeight="1">
      <c r="B152" s="46" t="s">
        <v>22</v>
      </c>
      <c r="C152" s="5" t="s">
        <v>100</v>
      </c>
      <c r="D152" s="74"/>
      <c r="E152" s="83">
        <v>7.7946190476</v>
      </c>
      <c r="F152" s="48">
        <v>15.323095238</v>
      </c>
      <c r="G152" s="48">
        <v>5.2703571428</v>
      </c>
      <c r="H152" s="49">
        <v>0.0598059523809</v>
      </c>
      <c r="I152" s="48">
        <v>6.7479761904</v>
      </c>
      <c r="J152" s="48">
        <v>6.1075</v>
      </c>
      <c r="K152" s="48">
        <v>4.5435714285</v>
      </c>
      <c r="L152" s="48">
        <v>4.6744047619</v>
      </c>
      <c r="M152" s="47">
        <v>0.2702142857</v>
      </c>
      <c r="N152" s="48">
        <v>6.1636904761</v>
      </c>
      <c r="O152" s="49">
        <v>1.4927</v>
      </c>
      <c r="P152" s="47">
        <v>0.2603809523</v>
      </c>
      <c r="Q152" s="49">
        <v>0.010803785714000001</v>
      </c>
      <c r="R152" s="48">
        <v>1.5507142857</v>
      </c>
      <c r="S152" s="49">
        <v>0.00707</v>
      </c>
      <c r="T152" s="47">
        <v>0.312</v>
      </c>
      <c r="U152" s="76">
        <v>2.9</v>
      </c>
      <c r="V152" s="77">
        <v>11.22926</v>
      </c>
      <c r="W152" s="12" t="s">
        <v>115</v>
      </c>
      <c r="X152" s="12" t="s">
        <v>115</v>
      </c>
      <c r="Y152" s="12" t="s">
        <v>115</v>
      </c>
      <c r="Z152" s="12" t="s">
        <v>115</v>
      </c>
    </row>
    <row r="153" spans="2:26" ht="13.5" customHeight="1">
      <c r="B153" s="46" t="s">
        <v>23</v>
      </c>
      <c r="C153" s="5" t="s">
        <v>101</v>
      </c>
      <c r="D153" s="66"/>
      <c r="E153" s="83">
        <v>7.791</v>
      </c>
      <c r="F153" s="48">
        <v>14.3291666666</v>
      </c>
      <c r="G153" s="48">
        <v>4.8913541666</v>
      </c>
      <c r="H153" s="49">
        <v>0.057</v>
      </c>
      <c r="I153" s="48">
        <v>6.7357291666</v>
      </c>
      <c r="J153" s="48">
        <v>6.0255208333</v>
      </c>
      <c r="K153" s="48">
        <v>4.446875</v>
      </c>
      <c r="L153" s="48">
        <v>4.3382291666</v>
      </c>
      <c r="M153" s="47">
        <v>0.2689166666</v>
      </c>
      <c r="N153" s="48">
        <v>5.655</v>
      </c>
      <c r="O153" s="49">
        <v>1.4927</v>
      </c>
      <c r="P153" s="47">
        <v>0.2418333333</v>
      </c>
      <c r="Q153" s="49">
        <v>0.010744770833</v>
      </c>
      <c r="R153" s="48">
        <v>1.438375</v>
      </c>
      <c r="S153" s="49">
        <v>0.0065875000000000005</v>
      </c>
      <c r="T153" s="47">
        <v>0.309</v>
      </c>
      <c r="U153" s="48">
        <v>2.85</v>
      </c>
      <c r="V153" s="77">
        <v>10.75911</v>
      </c>
      <c r="W153" s="12" t="s">
        <v>115</v>
      </c>
      <c r="X153" s="12" t="s">
        <v>115</v>
      </c>
      <c r="Y153" s="12" t="s">
        <v>115</v>
      </c>
      <c r="Z153" s="12" t="s">
        <v>115</v>
      </c>
    </row>
    <row r="154" spans="2:26" ht="13.5" customHeight="1">
      <c r="B154" s="46" t="s">
        <v>24</v>
      </c>
      <c r="C154" s="5" t="s">
        <v>102</v>
      </c>
      <c r="D154" s="74"/>
      <c r="E154" s="83">
        <v>7.7935</v>
      </c>
      <c r="F154" s="48">
        <v>13.6454166666</v>
      </c>
      <c r="G154" s="48">
        <v>4.5738541666</v>
      </c>
      <c r="H154" s="49">
        <v>0.0568729166666</v>
      </c>
      <c r="I154" s="48">
        <v>6.756875</v>
      </c>
      <c r="J154" s="48">
        <v>6.0753125</v>
      </c>
      <c r="K154" s="48">
        <v>4.4175</v>
      </c>
      <c r="L154" s="48">
        <v>4.0582291666</v>
      </c>
      <c r="M154" s="47">
        <v>0.26825</v>
      </c>
      <c r="N154" s="48">
        <v>5.4092708333</v>
      </c>
      <c r="O154" s="49">
        <v>1.4789708333</v>
      </c>
      <c r="P154" s="47">
        <v>0.2271666666</v>
      </c>
      <c r="Q154" s="49">
        <v>0.010743145833000001</v>
      </c>
      <c r="R154" s="48">
        <v>1.3562083333</v>
      </c>
      <c r="S154" s="49">
        <v>0.00622375</v>
      </c>
      <c r="T154" s="47">
        <v>0.307</v>
      </c>
      <c r="U154" s="48">
        <v>2.84</v>
      </c>
      <c r="V154" s="77">
        <v>10.53123</v>
      </c>
      <c r="W154" s="12" t="s">
        <v>115</v>
      </c>
      <c r="X154" s="12" t="s">
        <v>115</v>
      </c>
      <c r="Y154" s="12" t="s">
        <v>115</v>
      </c>
      <c r="Z154" s="12" t="s">
        <v>115</v>
      </c>
    </row>
    <row r="155" spans="2:26" ht="13.5" customHeight="1">
      <c r="B155" s="46" t="s">
        <v>25</v>
      </c>
      <c r="C155" s="5" t="s">
        <v>103</v>
      </c>
      <c r="D155" s="66"/>
      <c r="E155" s="83">
        <v>7.7801851851</v>
      </c>
      <c r="F155" s="48">
        <v>13.4266666666</v>
      </c>
      <c r="G155" s="48">
        <v>4.5282407407</v>
      </c>
      <c r="H155" s="49">
        <v>0.0563731481481</v>
      </c>
      <c r="I155" s="48">
        <v>6.771574074</v>
      </c>
      <c r="J155" s="48">
        <v>6.0299074074</v>
      </c>
      <c r="K155" s="48">
        <v>4.4066666666</v>
      </c>
      <c r="L155" s="48">
        <v>4.021574074</v>
      </c>
      <c r="M155" s="47">
        <v>0.2675</v>
      </c>
      <c r="N155" s="48">
        <v>5.346574074</v>
      </c>
      <c r="O155" s="49">
        <v>1.4682296296</v>
      </c>
      <c r="P155" s="47">
        <v>0.2248518518</v>
      </c>
      <c r="Q155" s="49">
        <v>0.010732925925000001</v>
      </c>
      <c r="R155" s="48">
        <v>1.3387037037</v>
      </c>
      <c r="S155" s="49">
        <v>0.0061503703703</v>
      </c>
      <c r="T155" s="47">
        <v>0.307</v>
      </c>
      <c r="U155" s="48">
        <v>2.83</v>
      </c>
      <c r="V155" s="77">
        <v>10.4581</v>
      </c>
      <c r="W155" s="12" t="s">
        <v>115</v>
      </c>
      <c r="X155" s="12" t="s">
        <v>115</v>
      </c>
      <c r="Y155" s="12" t="s">
        <v>115</v>
      </c>
      <c r="Z155" s="12" t="s">
        <v>115</v>
      </c>
    </row>
    <row r="156" spans="2:26" ht="13.5" customHeight="1">
      <c r="B156" s="46" t="s">
        <v>26</v>
      </c>
      <c r="C156" s="5" t="s">
        <v>104</v>
      </c>
      <c r="D156" s="74"/>
      <c r="E156" s="83">
        <v>7.734590909</v>
      </c>
      <c r="F156" s="48">
        <v>12.8109090909</v>
      </c>
      <c r="G156" s="48">
        <v>4.3468181818</v>
      </c>
      <c r="H156" s="49">
        <v>0.0554431818181</v>
      </c>
      <c r="I156" s="48">
        <v>6.7611363636</v>
      </c>
      <c r="J156" s="48">
        <v>5.8827272727</v>
      </c>
      <c r="K156" s="48">
        <v>4.3625</v>
      </c>
      <c r="L156" s="48">
        <v>3.86125</v>
      </c>
      <c r="M156" s="47">
        <v>0.2675</v>
      </c>
      <c r="N156" s="48">
        <v>5.0693181818</v>
      </c>
      <c r="O156" s="49">
        <v>1.4477</v>
      </c>
      <c r="P156" s="47">
        <v>0.2159545454</v>
      </c>
      <c r="Q156" s="49">
        <v>0.010659704544999999</v>
      </c>
      <c r="R156" s="48">
        <v>1.2848636363</v>
      </c>
      <c r="S156" s="49">
        <v>0.005896818181799999</v>
      </c>
      <c r="T156" s="47">
        <v>0.302</v>
      </c>
      <c r="U156" s="48">
        <v>2.79</v>
      </c>
      <c r="V156" s="77">
        <v>10.20474</v>
      </c>
      <c r="W156" s="12" t="s">
        <v>115</v>
      </c>
      <c r="X156" s="12" t="s">
        <v>115</v>
      </c>
      <c r="Y156" s="12" t="s">
        <v>115</v>
      </c>
      <c r="Z156" s="12" t="s">
        <v>115</v>
      </c>
    </row>
    <row r="157" spans="2:26" ht="13.5" customHeight="1">
      <c r="B157" s="46" t="s">
        <v>27</v>
      </c>
      <c r="C157" s="5" t="s">
        <v>105</v>
      </c>
      <c r="D157" s="74"/>
      <c r="E157" s="83">
        <v>7.7609259259</v>
      </c>
      <c r="F157" s="48">
        <v>12.7994444444</v>
      </c>
      <c r="G157" s="48">
        <v>4.3399814814</v>
      </c>
      <c r="H157" s="49">
        <v>0.0562805555555</v>
      </c>
      <c r="I157" s="48">
        <v>6.7628703703</v>
      </c>
      <c r="J157" s="48">
        <v>5.9773148148</v>
      </c>
      <c r="K157" s="48">
        <v>4.4272222222</v>
      </c>
      <c r="L157" s="48">
        <v>3.8567592592</v>
      </c>
      <c r="M157" s="47">
        <v>0.2695185185</v>
      </c>
      <c r="N157" s="48">
        <v>5.0067592592</v>
      </c>
      <c r="O157" s="49">
        <v>1.4477</v>
      </c>
      <c r="P157" s="47">
        <v>0.2151481481</v>
      </c>
      <c r="Q157" s="49">
        <v>0.010645777777000001</v>
      </c>
      <c r="R157" s="48">
        <v>1.2822592592</v>
      </c>
      <c r="S157" s="49">
        <v>0.0058729629629</v>
      </c>
      <c r="T157" s="47">
        <v>0.303</v>
      </c>
      <c r="U157" s="48">
        <v>2.79</v>
      </c>
      <c r="V157" s="77">
        <v>10.25679</v>
      </c>
      <c r="W157" s="12" t="s">
        <v>115</v>
      </c>
      <c r="X157" s="12" t="s">
        <v>115</v>
      </c>
      <c r="Y157" s="12" t="s">
        <v>115</v>
      </c>
      <c r="Z157" s="12" t="s">
        <v>115</v>
      </c>
    </row>
    <row r="158" spans="2:26" ht="13.5" customHeight="1">
      <c r="B158" s="46" t="s">
        <v>28</v>
      </c>
      <c r="C158" s="5" t="s">
        <v>106</v>
      </c>
      <c r="D158" s="74"/>
      <c r="E158" s="83">
        <v>7.76416</v>
      </c>
      <c r="F158" s="48">
        <v>13.0738</v>
      </c>
      <c r="G158" s="48">
        <v>4.4506</v>
      </c>
      <c r="H158" s="49">
        <v>0.056743</v>
      </c>
      <c r="I158" s="48">
        <v>6.7828</v>
      </c>
      <c r="J158" s="48">
        <v>6.0646</v>
      </c>
      <c r="K158" s="48">
        <v>4.5036</v>
      </c>
      <c r="L158" s="48">
        <v>3.9508</v>
      </c>
      <c r="M158" s="47">
        <v>0.27182</v>
      </c>
      <c r="N158" s="48">
        <v>5.1026</v>
      </c>
      <c r="O158" s="49">
        <v>1.4477</v>
      </c>
      <c r="P158" s="47">
        <v>0.2204</v>
      </c>
      <c r="Q158" s="49">
        <v>0.01062168</v>
      </c>
      <c r="R158" s="48">
        <v>1.31396</v>
      </c>
      <c r="S158" s="49">
        <v>0.0059972</v>
      </c>
      <c r="T158" s="47">
        <v>0.305</v>
      </c>
      <c r="U158" s="48">
        <v>2.8</v>
      </c>
      <c r="V158" s="77">
        <v>10.37075</v>
      </c>
      <c r="W158" s="12" t="s">
        <v>115</v>
      </c>
      <c r="X158" s="12" t="s">
        <v>115</v>
      </c>
      <c r="Y158" s="12" t="s">
        <v>115</v>
      </c>
      <c r="Z158" s="12" t="s">
        <v>115</v>
      </c>
    </row>
    <row r="159" spans="2:26" ht="13.5" customHeight="1">
      <c r="B159" s="46" t="s">
        <v>29</v>
      </c>
      <c r="C159" s="5" t="s">
        <v>107</v>
      </c>
      <c r="D159" s="66"/>
      <c r="E159" s="83">
        <v>7.7522916666</v>
      </c>
      <c r="F159" s="48">
        <v>13.36125</v>
      </c>
      <c r="G159" s="48">
        <v>4.568125</v>
      </c>
      <c r="H159" s="49">
        <v>0.057618749999999996</v>
      </c>
      <c r="I159" s="48">
        <v>6.821875</v>
      </c>
      <c r="J159" s="48">
        <v>6.140625</v>
      </c>
      <c r="K159" s="48">
        <v>4.5635416666</v>
      </c>
      <c r="L159" s="48">
        <v>4.0533333333</v>
      </c>
      <c r="M159" s="47">
        <v>0.2735</v>
      </c>
      <c r="N159" s="48">
        <v>5.2222916666</v>
      </c>
      <c r="O159" s="49">
        <v>1.4477</v>
      </c>
      <c r="P159" s="47">
        <v>0.226125</v>
      </c>
      <c r="Q159" s="49">
        <v>0.010485458332999999</v>
      </c>
      <c r="R159" s="48">
        <v>1.3459166666</v>
      </c>
      <c r="S159" s="49">
        <v>0.00615625</v>
      </c>
      <c r="T159" s="47">
        <v>0.307</v>
      </c>
      <c r="U159" s="48">
        <v>2.823</v>
      </c>
      <c r="V159" s="77">
        <v>10.49334</v>
      </c>
      <c r="W159" s="12" t="s">
        <v>115</v>
      </c>
      <c r="X159" s="12" t="s">
        <v>115</v>
      </c>
      <c r="Y159" s="12" t="s">
        <v>115</v>
      </c>
      <c r="Z159" s="12" t="s">
        <v>115</v>
      </c>
    </row>
    <row r="160" spans="2:26" ht="13.5" customHeight="1">
      <c r="B160" s="46" t="s">
        <v>30</v>
      </c>
      <c r="C160" s="5" t="s">
        <v>108</v>
      </c>
      <c r="D160" s="74"/>
      <c r="E160" s="83">
        <v>7.7526153846</v>
      </c>
      <c r="F160" s="48">
        <v>13.3711538461</v>
      </c>
      <c r="G160" s="48">
        <v>4.5925961538</v>
      </c>
      <c r="H160" s="49">
        <v>0.0593653846153</v>
      </c>
      <c r="I160" s="48">
        <v>6.8763461538</v>
      </c>
      <c r="J160" s="48">
        <v>6.1515384615</v>
      </c>
      <c r="K160" s="48">
        <v>4.5863461538</v>
      </c>
      <c r="L160" s="48">
        <v>4.0731730769</v>
      </c>
      <c r="M160" s="47">
        <v>0.2750576923</v>
      </c>
      <c r="N160" s="48">
        <v>5.24875</v>
      </c>
      <c r="O160" s="49">
        <v>1.4409615384</v>
      </c>
      <c r="P160" s="47">
        <v>0.2265</v>
      </c>
      <c r="Q160" s="49">
        <v>0.010355153846</v>
      </c>
      <c r="R160" s="48">
        <v>1.3495384615</v>
      </c>
      <c r="S160" s="49">
        <v>0.0061742307692</v>
      </c>
      <c r="T160" s="47">
        <v>0.306</v>
      </c>
      <c r="U160" s="48">
        <v>2.83</v>
      </c>
      <c r="V160" s="77">
        <v>10.55914</v>
      </c>
      <c r="W160" s="12" t="s">
        <v>115</v>
      </c>
      <c r="X160" s="12" t="s">
        <v>115</v>
      </c>
      <c r="Y160" s="12" t="s">
        <v>115</v>
      </c>
      <c r="Z160" s="12" t="s">
        <v>115</v>
      </c>
    </row>
    <row r="161" spans="2:26" ht="13.5" customHeight="1">
      <c r="B161" s="46" t="s">
        <v>31</v>
      </c>
      <c r="C161" s="5" t="s">
        <v>109</v>
      </c>
      <c r="D161" s="74"/>
      <c r="E161" s="83">
        <v>7.7597307692</v>
      </c>
      <c r="F161" s="48">
        <v>13.7788461538</v>
      </c>
      <c r="G161" s="48">
        <v>4.7835576923</v>
      </c>
      <c r="H161" s="49">
        <v>0.0598365384615</v>
      </c>
      <c r="I161" s="48">
        <v>6.8724038461</v>
      </c>
      <c r="J161" s="48">
        <v>6.1042307692</v>
      </c>
      <c r="K161" s="48">
        <v>4.6503846153</v>
      </c>
      <c r="L161" s="48">
        <v>4.2431730769</v>
      </c>
      <c r="M161" s="47">
        <v>0.2795</v>
      </c>
      <c r="N161" s="48">
        <v>5.40125</v>
      </c>
      <c r="O161" s="49">
        <v>1.4404</v>
      </c>
      <c r="P161" s="47">
        <v>0.2356538461</v>
      </c>
      <c r="Q161" s="49">
        <v>0.010305173076</v>
      </c>
      <c r="R161" s="48">
        <v>1.4027692307</v>
      </c>
      <c r="S161" s="49">
        <v>0.0063865384614999994</v>
      </c>
      <c r="T161" s="47">
        <v>0.308</v>
      </c>
      <c r="U161" s="48">
        <v>2.84</v>
      </c>
      <c r="V161" s="77">
        <v>10.7478328</v>
      </c>
      <c r="W161" s="12" t="s">
        <v>115</v>
      </c>
      <c r="X161" s="12" t="s">
        <v>115</v>
      </c>
      <c r="Y161" s="12" t="s">
        <v>115</v>
      </c>
      <c r="Z161" s="12" t="s">
        <v>115</v>
      </c>
    </row>
    <row r="162" spans="1:26" ht="13.5" customHeight="1">
      <c r="A162" s="116"/>
      <c r="B162" s="46" t="s">
        <v>20</v>
      </c>
      <c r="C162" s="5" t="s">
        <v>110</v>
      </c>
      <c r="E162" s="83">
        <v>7.77325</v>
      </c>
      <c r="F162" s="74">
        <v>14.1754166666</v>
      </c>
      <c r="G162" s="74">
        <v>4.9717708333</v>
      </c>
      <c r="H162" s="11">
        <v>0.060713125</v>
      </c>
      <c r="I162" s="48">
        <v>6.7924166666</v>
      </c>
      <c r="J162" s="74">
        <v>6.0085416666</v>
      </c>
      <c r="K162" s="74">
        <v>4.72875</v>
      </c>
      <c r="L162" s="74">
        <v>4.4117708333</v>
      </c>
      <c r="M162" s="9">
        <v>0.2826666666</v>
      </c>
      <c r="N162" s="10">
        <v>5.6115625</v>
      </c>
      <c r="O162" s="11">
        <v>1.4404</v>
      </c>
      <c r="P162" s="47">
        <v>0.2445833333</v>
      </c>
      <c r="Q162" s="49">
        <v>0.010265645833000001</v>
      </c>
      <c r="R162" s="48">
        <v>1.4579583333</v>
      </c>
      <c r="S162" s="49">
        <v>0.0066045833333</v>
      </c>
      <c r="T162" s="47">
        <v>0.309</v>
      </c>
      <c r="U162" s="48">
        <v>2.84</v>
      </c>
      <c r="V162" s="77">
        <v>10.94492811</v>
      </c>
      <c r="W162" s="12" t="s">
        <v>115</v>
      </c>
      <c r="X162" s="12" t="s">
        <v>115</v>
      </c>
      <c r="Y162" s="12" t="s">
        <v>115</v>
      </c>
      <c r="Z162" s="12" t="s">
        <v>115</v>
      </c>
    </row>
    <row r="163" spans="1:26" ht="21" customHeight="1">
      <c r="A163" s="116">
        <v>1992</v>
      </c>
      <c r="B163" s="46" t="s">
        <v>21</v>
      </c>
      <c r="C163" s="5" t="s">
        <v>99</v>
      </c>
      <c r="D163" s="74"/>
      <c r="E163" s="83">
        <v>7.762</v>
      </c>
      <c r="F163" s="76">
        <v>14.0703846153</v>
      </c>
      <c r="G163" s="76">
        <v>4.9344230769</v>
      </c>
      <c r="H163" s="49">
        <v>0.0620807692307</v>
      </c>
      <c r="I163" s="48">
        <v>6.7244230769</v>
      </c>
      <c r="J163" s="76">
        <v>5.8128846153</v>
      </c>
      <c r="K163" s="76">
        <v>4.7559615384</v>
      </c>
      <c r="L163" s="76">
        <v>4.3778846153</v>
      </c>
      <c r="M163" s="47">
        <v>0.2883846153</v>
      </c>
      <c r="N163" s="76">
        <v>5.5498076923</v>
      </c>
      <c r="O163" s="49">
        <v>1.4278538461</v>
      </c>
      <c r="P163" s="47">
        <v>0.2428076923</v>
      </c>
      <c r="Q163" s="14">
        <v>0.010181500000000001</v>
      </c>
      <c r="R163" s="48">
        <v>1.4479230769</v>
      </c>
      <c r="S163" s="49">
        <v>0.0065753846153</v>
      </c>
      <c r="T163" s="47">
        <v>0.309</v>
      </c>
      <c r="U163" s="5">
        <v>2.89</v>
      </c>
      <c r="V163" s="80">
        <v>10.939219459999999</v>
      </c>
      <c r="W163" s="12" t="s">
        <v>115</v>
      </c>
      <c r="X163" s="12" t="s">
        <v>115</v>
      </c>
      <c r="Y163" s="12" t="s">
        <v>115</v>
      </c>
      <c r="Z163" s="12" t="s">
        <v>115</v>
      </c>
    </row>
    <row r="164" spans="2:26" ht="13.5" customHeight="1">
      <c r="B164" s="46" t="s">
        <v>22</v>
      </c>
      <c r="C164" s="5" t="s">
        <v>100</v>
      </c>
      <c r="D164" s="74"/>
      <c r="E164" s="83">
        <v>7.7583181818</v>
      </c>
      <c r="F164" s="48">
        <v>13.7822727272</v>
      </c>
      <c r="G164" s="48">
        <v>4.7870454545</v>
      </c>
      <c r="H164" s="49">
        <v>0.0608181818181</v>
      </c>
      <c r="I164" s="48">
        <v>6.5689545454</v>
      </c>
      <c r="J164" s="48">
        <v>5.8338636363</v>
      </c>
      <c r="K164" s="48">
        <v>4.7459090909</v>
      </c>
      <c r="L164" s="48">
        <v>4.2572727272</v>
      </c>
      <c r="M164" s="47">
        <v>0.2925</v>
      </c>
      <c r="N164" s="48">
        <v>5.325</v>
      </c>
      <c r="O164" s="49">
        <v>1.4202727272</v>
      </c>
      <c r="P164" s="47">
        <v>0.2358181818</v>
      </c>
      <c r="Q164" s="49">
        <v>0.010132704545</v>
      </c>
      <c r="R164" s="48">
        <v>1.409590909</v>
      </c>
      <c r="S164" s="49">
        <v>0.0064077272727</v>
      </c>
      <c r="T164" s="47">
        <v>0.309</v>
      </c>
      <c r="U164" s="76">
        <v>2.99</v>
      </c>
      <c r="V164" s="77">
        <v>10.78742142</v>
      </c>
      <c r="W164" s="12" t="s">
        <v>115</v>
      </c>
      <c r="X164" s="12" t="s">
        <v>115</v>
      </c>
      <c r="Y164" s="12" t="s">
        <v>115</v>
      </c>
      <c r="Z164" s="12" t="s">
        <v>115</v>
      </c>
    </row>
    <row r="165" spans="2:26" ht="13.5" customHeight="1">
      <c r="B165" s="46" t="s">
        <v>23</v>
      </c>
      <c r="C165" s="5" t="s">
        <v>101</v>
      </c>
      <c r="D165" s="66"/>
      <c r="E165" s="83">
        <v>7.7463076923</v>
      </c>
      <c r="F165" s="48">
        <v>13.363076923</v>
      </c>
      <c r="G165" s="48">
        <v>4.664076923</v>
      </c>
      <c r="H165" s="49">
        <v>0.0583607692307</v>
      </c>
      <c r="I165" s="48">
        <v>6.5014615384</v>
      </c>
      <c r="J165" s="48">
        <v>5.8733846153</v>
      </c>
      <c r="K165" s="48">
        <v>4.6701923076</v>
      </c>
      <c r="L165" s="48">
        <v>4.145576923</v>
      </c>
      <c r="M165" s="47">
        <v>0.29</v>
      </c>
      <c r="N165" s="48">
        <v>5.140076923</v>
      </c>
      <c r="O165" s="49">
        <v>1.4179</v>
      </c>
      <c r="P165" s="47">
        <v>0.2297692307</v>
      </c>
      <c r="Q165" s="49">
        <v>0.010046442307000001</v>
      </c>
      <c r="R165" s="48">
        <v>1.3768846153</v>
      </c>
      <c r="S165" s="49">
        <v>0.0062469230769</v>
      </c>
      <c r="T165" s="47">
        <v>0.306</v>
      </c>
      <c r="U165" s="48">
        <v>3.01</v>
      </c>
      <c r="V165" s="77">
        <v>10.581036000000001</v>
      </c>
      <c r="W165" s="12" t="s">
        <v>115</v>
      </c>
      <c r="X165" s="12" t="s">
        <v>115</v>
      </c>
      <c r="Y165" s="12" t="s">
        <v>115</v>
      </c>
      <c r="Z165" s="12" t="s">
        <v>115</v>
      </c>
    </row>
    <row r="166" spans="2:26" ht="13.5" customHeight="1">
      <c r="B166" s="46" t="s">
        <v>24</v>
      </c>
      <c r="C166" s="5" t="s">
        <v>102</v>
      </c>
      <c r="D166" s="74"/>
      <c r="E166" s="83">
        <v>7.7388636363</v>
      </c>
      <c r="F166" s="48">
        <v>13.6004545454</v>
      </c>
      <c r="G166" s="48">
        <v>4.6980454545</v>
      </c>
      <c r="H166" s="49">
        <v>0.057990909090899996</v>
      </c>
      <c r="I166" s="48">
        <v>6.5207727272</v>
      </c>
      <c r="J166" s="48">
        <v>5.8988181818</v>
      </c>
      <c r="K166" s="48">
        <v>4.679090909</v>
      </c>
      <c r="L166" s="48">
        <v>4.1743181818</v>
      </c>
      <c r="M166" s="47">
        <v>0.287590909</v>
      </c>
      <c r="N166" s="48">
        <v>5.1082954545</v>
      </c>
      <c r="O166" s="49">
        <v>1.4080863636</v>
      </c>
      <c r="P166" s="47">
        <v>0.2314090909</v>
      </c>
      <c r="Q166" s="49">
        <v>0.009941340909</v>
      </c>
      <c r="R166" s="48">
        <v>1.3919545454</v>
      </c>
      <c r="S166" s="49">
        <v>0.0062731818181</v>
      </c>
      <c r="T166" s="47">
        <v>0.307</v>
      </c>
      <c r="U166" s="48">
        <v>3.04</v>
      </c>
      <c r="V166" s="77">
        <v>10.60947249</v>
      </c>
      <c r="W166" s="12" t="s">
        <v>115</v>
      </c>
      <c r="X166" s="12" t="s">
        <v>115</v>
      </c>
      <c r="Y166" s="12" t="s">
        <v>115</v>
      </c>
      <c r="Z166" s="12" t="s">
        <v>115</v>
      </c>
    </row>
    <row r="167" spans="2:26" ht="13.5" customHeight="1">
      <c r="B167" s="46" t="s">
        <v>25</v>
      </c>
      <c r="C167" s="5" t="s">
        <v>103</v>
      </c>
      <c r="D167" s="66"/>
      <c r="E167" s="83">
        <v>7.7428076923</v>
      </c>
      <c r="F167" s="48">
        <v>14.0098076923</v>
      </c>
      <c r="G167" s="48">
        <v>4.7708461538</v>
      </c>
      <c r="H167" s="49">
        <v>0.0592507692307</v>
      </c>
      <c r="I167" s="48">
        <v>6.4660961538</v>
      </c>
      <c r="J167" s="48">
        <v>5.8565384615</v>
      </c>
      <c r="K167" s="48">
        <v>4.7253846153</v>
      </c>
      <c r="L167" s="48">
        <v>4.2408653846</v>
      </c>
      <c r="M167" s="47">
        <v>0.2916923076</v>
      </c>
      <c r="N167" s="48">
        <v>5.19375</v>
      </c>
      <c r="O167" s="49">
        <v>1.405326923</v>
      </c>
      <c r="P167" s="47">
        <v>0.2353461538</v>
      </c>
      <c r="Q167" s="49">
        <v>0.009894173076</v>
      </c>
      <c r="R167" s="48">
        <v>1.4218076923</v>
      </c>
      <c r="S167" s="49">
        <v>0.0063753846153</v>
      </c>
      <c r="T167" s="47">
        <v>0.307</v>
      </c>
      <c r="U167" s="48">
        <v>3.07</v>
      </c>
      <c r="V167" s="77">
        <v>10.74604512</v>
      </c>
      <c r="W167" s="12" t="s">
        <v>115</v>
      </c>
      <c r="X167" s="12" t="s">
        <v>115</v>
      </c>
      <c r="Y167" s="12" t="s">
        <v>115</v>
      </c>
      <c r="Z167" s="12" t="s">
        <v>115</v>
      </c>
    </row>
    <row r="168" spans="2:26" ht="13.5" customHeight="1">
      <c r="B168" s="46" t="s">
        <v>26</v>
      </c>
      <c r="C168" s="5" t="s">
        <v>104</v>
      </c>
      <c r="D168" s="74"/>
      <c r="E168" s="83">
        <v>7.7353043478</v>
      </c>
      <c r="F168" s="48">
        <v>14.3232608695</v>
      </c>
      <c r="G168" s="48">
        <v>4.9101086956</v>
      </c>
      <c r="H168" s="49">
        <v>0.0609563043478</v>
      </c>
      <c r="I168" s="48">
        <v>6.469673913</v>
      </c>
      <c r="J168" s="48">
        <v>5.8476304347</v>
      </c>
      <c r="K168" s="48">
        <v>4.77</v>
      </c>
      <c r="L168" s="48">
        <v>4.3625</v>
      </c>
      <c r="M168" s="47">
        <v>0.2939782608</v>
      </c>
      <c r="N168" s="48">
        <v>5.4229347826</v>
      </c>
      <c r="O168" s="49">
        <v>1.4102043478</v>
      </c>
      <c r="P168" s="47">
        <v>0.2418695652</v>
      </c>
      <c r="Q168" s="49">
        <v>0.009804413042999999</v>
      </c>
      <c r="R168" s="48">
        <v>1.4630869565</v>
      </c>
      <c r="S168" s="49">
        <v>0.006534347826</v>
      </c>
      <c r="T168" s="47">
        <v>0.308</v>
      </c>
      <c r="U168" s="48">
        <v>3.08</v>
      </c>
      <c r="V168" s="77">
        <v>10.92004095</v>
      </c>
      <c r="W168" s="12" t="s">
        <v>115</v>
      </c>
      <c r="X168" s="12" t="s">
        <v>115</v>
      </c>
      <c r="Y168" s="12" t="s">
        <v>115</v>
      </c>
      <c r="Z168" s="12" t="s">
        <v>115</v>
      </c>
    </row>
    <row r="169" spans="2:26" ht="13.5" customHeight="1">
      <c r="B169" s="46" t="s">
        <v>27</v>
      </c>
      <c r="C169" s="5" t="s">
        <v>105</v>
      </c>
      <c r="D169" s="74"/>
      <c r="E169" s="83">
        <v>7.7342692307</v>
      </c>
      <c r="F169" s="48">
        <v>14.8351923076</v>
      </c>
      <c r="G169" s="48">
        <v>5.1851923076</v>
      </c>
      <c r="H169" s="49">
        <v>0.061548076923</v>
      </c>
      <c r="I169" s="48">
        <v>6.4888461538</v>
      </c>
      <c r="J169" s="48">
        <v>5.7666538461</v>
      </c>
      <c r="K169" s="48">
        <v>4.7971153846</v>
      </c>
      <c r="L169" s="48">
        <v>4.6021153846</v>
      </c>
      <c r="M169" s="47">
        <v>0.2959615384</v>
      </c>
      <c r="N169" s="48">
        <v>5.7938461538</v>
      </c>
      <c r="O169" s="49">
        <v>1.4169730769</v>
      </c>
      <c r="P169" s="47">
        <v>0.2548461538</v>
      </c>
      <c r="Q169" s="49">
        <v>0.009824134615</v>
      </c>
      <c r="R169" s="48">
        <v>1.5400384615</v>
      </c>
      <c r="S169" s="49">
        <v>0.006875</v>
      </c>
      <c r="T169" s="47">
        <v>0.309</v>
      </c>
      <c r="U169" s="48">
        <v>3.1</v>
      </c>
      <c r="V169" s="77">
        <v>11.16781866</v>
      </c>
      <c r="W169" s="12" t="s">
        <v>115</v>
      </c>
      <c r="X169" s="12" t="s">
        <v>115</v>
      </c>
      <c r="Y169" s="12" t="s">
        <v>115</v>
      </c>
      <c r="Z169" s="12" t="s">
        <v>115</v>
      </c>
    </row>
    <row r="170" spans="2:26" ht="13.5" customHeight="1">
      <c r="B170" s="46" t="s">
        <v>28</v>
      </c>
      <c r="C170" s="5" t="s">
        <v>106</v>
      </c>
      <c r="D170" s="74"/>
      <c r="E170" s="83">
        <v>7.732125</v>
      </c>
      <c r="F170" s="48">
        <v>14.9629166666</v>
      </c>
      <c r="G170" s="48">
        <v>5.308</v>
      </c>
      <c r="H170" s="49">
        <v>0.0611233333333</v>
      </c>
      <c r="I170" s="48">
        <v>6.5052083333</v>
      </c>
      <c r="J170" s="48">
        <v>5.6268333333</v>
      </c>
      <c r="K170" s="48">
        <v>4.8141666666</v>
      </c>
      <c r="L170" s="48">
        <v>4.716875</v>
      </c>
      <c r="M170" s="47">
        <v>0.2928333333</v>
      </c>
      <c r="N170" s="48">
        <v>5.9340833333</v>
      </c>
      <c r="O170" s="49">
        <v>1.4236166666</v>
      </c>
      <c r="P170" s="47">
        <v>0.26125</v>
      </c>
      <c r="Q170" s="49">
        <v>0.009793604166</v>
      </c>
      <c r="R170" s="48">
        <v>1.5705416666</v>
      </c>
      <c r="S170" s="49">
        <v>0.00703375</v>
      </c>
      <c r="T170" s="47">
        <v>0.31</v>
      </c>
      <c r="U170" s="48">
        <v>3.1</v>
      </c>
      <c r="V170" s="77">
        <v>11.26173532</v>
      </c>
      <c r="W170" s="12" t="s">
        <v>115</v>
      </c>
      <c r="X170" s="12" t="s">
        <v>115</v>
      </c>
      <c r="Y170" s="12" t="s">
        <v>115</v>
      </c>
      <c r="Z170" s="12" t="s">
        <v>115</v>
      </c>
    </row>
    <row r="171" spans="2:26" ht="13.5" customHeight="1">
      <c r="B171" s="46" t="s">
        <v>29</v>
      </c>
      <c r="C171" s="5" t="s">
        <v>107</v>
      </c>
      <c r="D171" s="66"/>
      <c r="E171" s="83">
        <v>7.7298</v>
      </c>
      <c r="F171" s="48">
        <v>14.3016</v>
      </c>
      <c r="G171" s="48">
        <v>5.3253</v>
      </c>
      <c r="H171" s="49">
        <v>0.0629548</v>
      </c>
      <c r="I171" s="48">
        <v>6.34198</v>
      </c>
      <c r="J171" s="48">
        <v>5.58678</v>
      </c>
      <c r="K171" s="48">
        <v>4.8416</v>
      </c>
      <c r="L171" s="48">
        <v>4.7295</v>
      </c>
      <c r="M171" s="47">
        <v>0.2897</v>
      </c>
      <c r="N171" s="48">
        <v>6.0429</v>
      </c>
      <c r="O171" s="49">
        <v>1.40891746</v>
      </c>
      <c r="P171" s="47">
        <v>0.2612</v>
      </c>
      <c r="Q171" s="49">
        <v>0.00984124</v>
      </c>
      <c r="R171" s="48">
        <v>1.56856</v>
      </c>
      <c r="S171" s="49">
        <v>0.0066696</v>
      </c>
      <c r="T171" s="47">
        <v>0.312</v>
      </c>
      <c r="U171" s="48">
        <v>3.1</v>
      </c>
      <c r="V171" s="77">
        <v>11.260213700000001</v>
      </c>
      <c r="W171" s="12" t="s">
        <v>115</v>
      </c>
      <c r="X171" s="12" t="s">
        <v>115</v>
      </c>
      <c r="Y171" s="12" t="s">
        <v>115</v>
      </c>
      <c r="Z171" s="12" t="s">
        <v>115</v>
      </c>
    </row>
    <row r="172" spans="2:26" ht="13.5" customHeight="1">
      <c r="B172" s="46" t="s">
        <v>30</v>
      </c>
      <c r="C172" s="5" t="s">
        <v>108</v>
      </c>
      <c r="D172" s="74"/>
      <c r="E172" s="83">
        <v>7.730076923</v>
      </c>
      <c r="F172" s="48">
        <v>12.8507692307</v>
      </c>
      <c r="G172" s="48">
        <v>5.2169230769</v>
      </c>
      <c r="H172" s="49">
        <v>0.063823076923</v>
      </c>
      <c r="I172" s="48">
        <v>6.2118076923</v>
      </c>
      <c r="J172" s="48">
        <v>5.527</v>
      </c>
      <c r="K172" s="48">
        <v>4.8132692307</v>
      </c>
      <c r="L172" s="48">
        <v>4.6302884615</v>
      </c>
      <c r="M172" s="47">
        <v>0.2878846153</v>
      </c>
      <c r="N172" s="48">
        <v>5.878076923</v>
      </c>
      <c r="O172" s="49">
        <v>1.3973479807</v>
      </c>
      <c r="P172" s="47">
        <v>0.2561923076</v>
      </c>
      <c r="Q172" s="49">
        <v>0.009864615383999999</v>
      </c>
      <c r="R172" s="48">
        <v>1.5388846153</v>
      </c>
      <c r="S172" s="49">
        <v>0.005957692307600001</v>
      </c>
      <c r="T172" s="47">
        <v>0.311</v>
      </c>
      <c r="U172" s="48">
        <v>3.09</v>
      </c>
      <c r="V172" s="77">
        <v>11.089689900000002</v>
      </c>
      <c r="W172" s="12" t="s">
        <v>115</v>
      </c>
      <c r="X172" s="12" t="s">
        <v>115</v>
      </c>
      <c r="Y172" s="12" t="s">
        <v>115</v>
      </c>
      <c r="Z172" s="12" t="s">
        <v>115</v>
      </c>
    </row>
    <row r="173" spans="2:26" ht="13.5" customHeight="1">
      <c r="B173" s="46" t="s">
        <v>31</v>
      </c>
      <c r="C173" s="5" t="s">
        <v>109</v>
      </c>
      <c r="D173" s="74"/>
      <c r="E173" s="83">
        <v>7.73452</v>
      </c>
      <c r="F173" s="48">
        <v>11.837</v>
      </c>
      <c r="G173" s="48">
        <v>4.87782</v>
      </c>
      <c r="H173" s="49">
        <v>0.0625082</v>
      </c>
      <c r="I173" s="48">
        <v>6.10394</v>
      </c>
      <c r="J173" s="48">
        <v>5.3349</v>
      </c>
      <c r="K173" s="48">
        <v>4.7436</v>
      </c>
      <c r="L173" s="48">
        <v>4.3357</v>
      </c>
      <c r="M173" s="47">
        <v>0.288</v>
      </c>
      <c r="N173" s="48">
        <v>5.4167</v>
      </c>
      <c r="O173" s="49">
        <v>1.38022644</v>
      </c>
      <c r="P173" s="47">
        <v>0.24028</v>
      </c>
      <c r="Q173" s="49">
        <v>0.00986504</v>
      </c>
      <c r="R173" s="48">
        <v>1.4434</v>
      </c>
      <c r="S173" s="49">
        <v>0.0057128</v>
      </c>
      <c r="T173" s="47">
        <v>0.309</v>
      </c>
      <c r="U173" s="48">
        <v>3.07</v>
      </c>
      <c r="V173" s="77">
        <v>10.732699250000001</v>
      </c>
      <c r="W173" s="12" t="s">
        <v>115</v>
      </c>
      <c r="X173" s="12" t="s">
        <v>115</v>
      </c>
      <c r="Y173" s="12" t="s">
        <v>115</v>
      </c>
      <c r="Z173" s="12" t="s">
        <v>115</v>
      </c>
    </row>
    <row r="174" spans="1:26" ht="13.5" customHeight="1">
      <c r="A174" s="116"/>
      <c r="B174" s="46" t="s">
        <v>20</v>
      </c>
      <c r="C174" s="5" t="s">
        <v>110</v>
      </c>
      <c r="E174" s="83">
        <v>7.74252</v>
      </c>
      <c r="F174" s="74">
        <v>12.0306</v>
      </c>
      <c r="G174" s="74">
        <v>4.8973</v>
      </c>
      <c r="H174" s="11">
        <v>0.062519</v>
      </c>
      <c r="I174" s="48">
        <v>6.08522</v>
      </c>
      <c r="J174" s="74">
        <v>5.3371</v>
      </c>
      <c r="K174" s="74">
        <v>4.7302</v>
      </c>
      <c r="L174" s="74">
        <v>4.3587</v>
      </c>
      <c r="M174" s="9">
        <v>0.288</v>
      </c>
      <c r="N174" s="10">
        <v>5.4513</v>
      </c>
      <c r="O174" s="11">
        <v>1.33417088</v>
      </c>
      <c r="P174" s="47">
        <v>0.24044</v>
      </c>
      <c r="Q174" s="49">
        <v>0.009817639999999999</v>
      </c>
      <c r="R174" s="48">
        <v>1.4386</v>
      </c>
      <c r="S174" s="49">
        <v>0.0055344</v>
      </c>
      <c r="T174" s="47">
        <v>0.308</v>
      </c>
      <c r="U174" s="48">
        <v>3.02</v>
      </c>
      <c r="V174" s="77">
        <v>10.75386555</v>
      </c>
      <c r="W174" s="12" t="s">
        <v>115</v>
      </c>
      <c r="X174" s="12" t="s">
        <v>115</v>
      </c>
      <c r="Y174" s="12" t="s">
        <v>115</v>
      </c>
      <c r="Z174" s="12" t="s">
        <v>115</v>
      </c>
    </row>
    <row r="175" spans="1:26" ht="21" customHeight="1">
      <c r="A175" s="116">
        <v>1993</v>
      </c>
      <c r="B175" s="46" t="s">
        <v>21</v>
      </c>
      <c r="C175" s="5" t="s">
        <v>99</v>
      </c>
      <c r="D175" s="74"/>
      <c r="E175" s="83">
        <v>7.7385454545</v>
      </c>
      <c r="F175" s="76">
        <v>11.8868181818</v>
      </c>
      <c r="G175" s="76">
        <v>4.7827272727</v>
      </c>
      <c r="H175" s="49">
        <v>0.0619318181818</v>
      </c>
      <c r="I175" s="48">
        <v>6.0656363636</v>
      </c>
      <c r="J175" s="76">
        <v>5.2224090909</v>
      </c>
      <c r="K175" s="76">
        <v>4.6884090909</v>
      </c>
      <c r="L175" s="76">
        <v>4.2556818181</v>
      </c>
      <c r="M175" s="47">
        <v>0.288</v>
      </c>
      <c r="N175" s="76">
        <v>5.2318181818</v>
      </c>
      <c r="O175" s="49">
        <v>1.344567909</v>
      </c>
      <c r="P175" s="47">
        <v>0.2348181818</v>
      </c>
      <c r="Q175" s="14">
        <v>0.00977390909</v>
      </c>
      <c r="R175" s="48">
        <v>1.4124545454</v>
      </c>
      <c r="S175" s="49">
        <v>0.00522</v>
      </c>
      <c r="T175" s="47">
        <v>0.307</v>
      </c>
      <c r="U175" s="5">
        <v>2.98</v>
      </c>
      <c r="V175" s="80">
        <v>10.65714473</v>
      </c>
      <c r="W175" s="12" t="s">
        <v>115</v>
      </c>
      <c r="X175" s="12" t="s">
        <v>115</v>
      </c>
      <c r="Y175" s="12" t="s">
        <v>115</v>
      </c>
      <c r="Z175" s="12" t="s">
        <v>115</v>
      </c>
    </row>
    <row r="176" spans="2:26" ht="13.5" customHeight="1">
      <c r="B176" s="46" t="s">
        <v>22</v>
      </c>
      <c r="C176" s="5" t="s">
        <v>100</v>
      </c>
      <c r="D176" s="74"/>
      <c r="E176" s="83">
        <v>7.7335</v>
      </c>
      <c r="F176" s="48">
        <v>11.145</v>
      </c>
      <c r="G176" s="48">
        <v>4.7126666666</v>
      </c>
      <c r="H176" s="49">
        <v>0.0640254166666</v>
      </c>
      <c r="I176" s="48">
        <v>6.137125</v>
      </c>
      <c r="J176" s="48">
        <v>5.27025</v>
      </c>
      <c r="K176" s="48">
        <v>4.7029166666</v>
      </c>
      <c r="L176" s="48">
        <v>4.1870416666</v>
      </c>
      <c r="M176" s="47">
        <v>0.2842083333</v>
      </c>
      <c r="N176" s="48">
        <v>5.0955416666</v>
      </c>
      <c r="O176" s="49">
        <v>1.3406560416</v>
      </c>
      <c r="P176" s="47">
        <v>0.23125</v>
      </c>
      <c r="Q176" s="49">
        <v>0.009710729166</v>
      </c>
      <c r="R176" s="48">
        <v>1.3931666666</v>
      </c>
      <c r="S176" s="49">
        <v>0.005030000000000001</v>
      </c>
      <c r="T176" s="47">
        <v>0.307</v>
      </c>
      <c r="U176" s="76">
        <v>2.95</v>
      </c>
      <c r="V176" s="77">
        <v>10.60880514</v>
      </c>
      <c r="W176" s="12" t="s">
        <v>115</v>
      </c>
      <c r="X176" s="12" t="s">
        <v>115</v>
      </c>
      <c r="Y176" s="12" t="s">
        <v>115</v>
      </c>
      <c r="Z176" s="12" t="s">
        <v>115</v>
      </c>
    </row>
    <row r="177" spans="2:26" ht="13.5" customHeight="1">
      <c r="B177" s="46" t="s">
        <v>23</v>
      </c>
      <c r="C177" s="5" t="s">
        <v>101</v>
      </c>
      <c r="D177" s="66"/>
      <c r="E177" s="83">
        <v>7.7332592592</v>
      </c>
      <c r="F177" s="48">
        <v>11.2851851851</v>
      </c>
      <c r="G177" s="48">
        <v>4.6921851851</v>
      </c>
      <c r="H177" s="49">
        <v>0.06610592592589999</v>
      </c>
      <c r="I177" s="48">
        <v>6.2051851851</v>
      </c>
      <c r="J177" s="48">
        <v>5.4715925925</v>
      </c>
      <c r="K177" s="48">
        <v>4.7098148148</v>
      </c>
      <c r="L177" s="48">
        <v>4.1763333333</v>
      </c>
      <c r="M177" s="47">
        <v>0.2827777777</v>
      </c>
      <c r="N177" s="48">
        <v>5.0849629629</v>
      </c>
      <c r="O177" s="49">
        <v>1.347082</v>
      </c>
      <c r="P177" s="47">
        <v>0.2305555555</v>
      </c>
      <c r="Q177" s="49">
        <v>0.009749055555</v>
      </c>
      <c r="R177" s="48">
        <v>1.3839259259</v>
      </c>
      <c r="S177" s="49">
        <v>0.0048933333333</v>
      </c>
      <c r="T177" s="47">
        <v>0.308</v>
      </c>
      <c r="U177" s="48">
        <v>2.97</v>
      </c>
      <c r="V177" s="77">
        <v>10.67517451</v>
      </c>
      <c r="W177" s="12" t="s">
        <v>115</v>
      </c>
      <c r="X177" s="12" t="s">
        <v>115</v>
      </c>
      <c r="Y177" s="12" t="s">
        <v>115</v>
      </c>
      <c r="Z177" s="12" t="s">
        <v>115</v>
      </c>
    </row>
    <row r="178" spans="2:26" ht="13.5" customHeight="1">
      <c r="B178" s="46" t="s">
        <v>24</v>
      </c>
      <c r="C178" s="5" t="s">
        <v>102</v>
      </c>
      <c r="D178" s="74"/>
      <c r="E178" s="83">
        <v>7.7302727272</v>
      </c>
      <c r="F178" s="48">
        <v>11.9545454545</v>
      </c>
      <c r="G178" s="48">
        <v>4.8417272727</v>
      </c>
      <c r="H178" s="49">
        <v>0.06892636363629999</v>
      </c>
      <c r="I178" s="48">
        <v>6.1336818181</v>
      </c>
      <c r="J178" s="48">
        <v>5.5036363636</v>
      </c>
      <c r="K178" s="48">
        <v>4.7704545454</v>
      </c>
      <c r="L178" s="48">
        <v>4.314090909</v>
      </c>
      <c r="M178" s="47">
        <v>0.2814545454</v>
      </c>
      <c r="N178" s="48">
        <v>5.2981818181</v>
      </c>
      <c r="O178" s="49">
        <v>1.3535914545</v>
      </c>
      <c r="P178" s="47">
        <v>0.2382272727</v>
      </c>
      <c r="Q178" s="49">
        <v>0.009714795454</v>
      </c>
      <c r="R178" s="48">
        <v>1.4358636363</v>
      </c>
      <c r="S178" s="49">
        <v>0.0050795454545</v>
      </c>
      <c r="T178" s="47">
        <v>0.31</v>
      </c>
      <c r="U178" s="48">
        <v>3</v>
      </c>
      <c r="V178" s="77">
        <v>10.920402900000001</v>
      </c>
      <c r="W178" s="12" t="s">
        <v>115</v>
      </c>
      <c r="X178" s="12" t="s">
        <v>115</v>
      </c>
      <c r="Y178" s="12" t="s">
        <v>115</v>
      </c>
      <c r="Z178" s="12" t="s">
        <v>115</v>
      </c>
    </row>
    <row r="179" spans="2:26" ht="13.5" customHeight="1">
      <c r="B179" s="46" t="s">
        <v>25</v>
      </c>
      <c r="C179" s="5" t="s">
        <v>103</v>
      </c>
      <c r="D179" s="66"/>
      <c r="E179" s="83">
        <v>7.728076923</v>
      </c>
      <c r="F179" s="48">
        <v>11.9976923076</v>
      </c>
      <c r="G179" s="48">
        <v>4.8203461538</v>
      </c>
      <c r="H179" s="49">
        <v>0.07015</v>
      </c>
      <c r="I179" s="48">
        <v>6.092576923</v>
      </c>
      <c r="J179" s="48">
        <v>5.4001153846</v>
      </c>
      <c r="K179" s="48">
        <v>4.7978846153</v>
      </c>
      <c r="L179" s="48">
        <v>4.2989230769</v>
      </c>
      <c r="M179" s="47">
        <v>0.2818076923</v>
      </c>
      <c r="N179" s="48">
        <v>5.3436923076</v>
      </c>
      <c r="O179" s="49">
        <v>1.3519786538</v>
      </c>
      <c r="P179" s="47">
        <v>0.2372307692</v>
      </c>
      <c r="Q179" s="49">
        <v>0.00966275</v>
      </c>
      <c r="R179" s="48">
        <v>1.4327307692</v>
      </c>
      <c r="S179" s="49">
        <v>0.0052784615384</v>
      </c>
      <c r="T179" s="47">
        <v>0.311</v>
      </c>
      <c r="U179" s="48">
        <v>3.02</v>
      </c>
      <c r="V179" s="77">
        <v>10.93998864</v>
      </c>
      <c r="W179" s="12" t="s">
        <v>115</v>
      </c>
      <c r="X179" s="12" t="s">
        <v>115</v>
      </c>
      <c r="Y179" s="12" t="s">
        <v>115</v>
      </c>
      <c r="Z179" s="12" t="s">
        <v>115</v>
      </c>
    </row>
    <row r="180" spans="2:26" ht="13.5" customHeight="1">
      <c r="B180" s="46" t="s">
        <v>26</v>
      </c>
      <c r="C180" s="5" t="s">
        <v>104</v>
      </c>
      <c r="D180" s="74"/>
      <c r="E180" s="83">
        <v>7.7353913043</v>
      </c>
      <c r="F180" s="48">
        <v>11.6973913043</v>
      </c>
      <c r="G180" s="48">
        <v>4.689173913</v>
      </c>
      <c r="H180" s="49">
        <v>0.0720852173913</v>
      </c>
      <c r="I180" s="48">
        <v>6.0530869565</v>
      </c>
      <c r="J180" s="48">
        <v>5.2263043478</v>
      </c>
      <c r="K180" s="48">
        <v>4.7915217391</v>
      </c>
      <c r="L180" s="48">
        <v>4.1776086956</v>
      </c>
      <c r="M180" s="47">
        <v>0.2806521739</v>
      </c>
      <c r="N180" s="48">
        <v>5.2518695652</v>
      </c>
      <c r="O180" s="49">
        <v>1.349445</v>
      </c>
      <c r="P180" s="47">
        <v>0.2302608695</v>
      </c>
      <c r="Q180" s="49">
        <v>0.009634913043</v>
      </c>
      <c r="R180" s="48">
        <v>1.3942173913</v>
      </c>
      <c r="S180" s="49">
        <v>0.0051856521739</v>
      </c>
      <c r="T180" s="47">
        <v>0.311</v>
      </c>
      <c r="U180" s="48">
        <v>3.02</v>
      </c>
      <c r="V180" s="77">
        <v>10.9044936</v>
      </c>
      <c r="W180" s="12" t="s">
        <v>115</v>
      </c>
      <c r="X180" s="12" t="s">
        <v>115</v>
      </c>
      <c r="Y180" s="12" t="s">
        <v>115</v>
      </c>
      <c r="Z180" s="12" t="s">
        <v>115</v>
      </c>
    </row>
    <row r="181" spans="2:26" ht="13.5" customHeight="1">
      <c r="B181" s="46" t="s">
        <v>27</v>
      </c>
      <c r="C181" s="5" t="s">
        <v>105</v>
      </c>
      <c r="D181" s="74"/>
      <c r="E181" s="83">
        <v>7.7546296296</v>
      </c>
      <c r="F181" s="48">
        <v>11.6074074074</v>
      </c>
      <c r="G181" s="48">
        <v>4.5272962962</v>
      </c>
      <c r="H181" s="49">
        <v>0.0720448148148</v>
      </c>
      <c r="I181" s="48">
        <v>6.0532222222</v>
      </c>
      <c r="J181" s="48">
        <v>5.2506296296</v>
      </c>
      <c r="K181" s="48">
        <v>4.7912962962</v>
      </c>
      <c r="L181" s="48">
        <v>4.024</v>
      </c>
      <c r="M181" s="47">
        <v>0.2779259259</v>
      </c>
      <c r="N181" s="48">
        <v>5.1226666666</v>
      </c>
      <c r="O181" s="49">
        <v>1.349445</v>
      </c>
      <c r="P181" s="47">
        <v>0.222074074</v>
      </c>
      <c r="Q181" s="49">
        <v>0.009618629629</v>
      </c>
      <c r="R181" s="48">
        <v>1.3309629629</v>
      </c>
      <c r="S181" s="49">
        <v>0.0049411111111</v>
      </c>
      <c r="T181" s="47">
        <v>0.31</v>
      </c>
      <c r="U181" s="48">
        <v>3.02</v>
      </c>
      <c r="V181" s="77">
        <v>10.7814663</v>
      </c>
      <c r="W181" s="12" t="s">
        <v>115</v>
      </c>
      <c r="X181" s="12" t="s">
        <v>115</v>
      </c>
      <c r="Y181" s="12" t="s">
        <v>115</v>
      </c>
      <c r="Z181" s="12" t="s">
        <v>115</v>
      </c>
    </row>
    <row r="182" spans="2:26" ht="13.5" customHeight="1">
      <c r="B182" s="46" t="s">
        <v>28</v>
      </c>
      <c r="C182" s="5" t="s">
        <v>106</v>
      </c>
      <c r="D182" s="74"/>
      <c r="E182" s="83">
        <v>7.7517916666</v>
      </c>
      <c r="F182" s="48">
        <v>11.56375</v>
      </c>
      <c r="G182" s="48">
        <v>4.5604583333</v>
      </c>
      <c r="H182" s="49">
        <v>0.0747829166666</v>
      </c>
      <c r="I182" s="48">
        <v>5.9393333333</v>
      </c>
      <c r="J182" s="48">
        <v>5.264625</v>
      </c>
      <c r="K182" s="48">
        <v>4.8220833333</v>
      </c>
      <c r="L182" s="48">
        <v>4.0627083333</v>
      </c>
      <c r="M182" s="47">
        <v>0.275</v>
      </c>
      <c r="N182" s="48">
        <v>5.1684166666</v>
      </c>
      <c r="O182" s="49">
        <v>1.3432363333</v>
      </c>
      <c r="P182" s="47">
        <v>0.2185416666</v>
      </c>
      <c r="Q182" s="49">
        <v>0.009585354166</v>
      </c>
      <c r="R182" s="48">
        <v>1.3077916666</v>
      </c>
      <c r="S182" s="49">
        <v>0.0048783333333</v>
      </c>
      <c r="T182" s="47">
        <v>0.312</v>
      </c>
      <c r="U182" s="48">
        <v>3.04</v>
      </c>
      <c r="V182" s="77">
        <v>10.864583040000001</v>
      </c>
      <c r="W182" s="12" t="s">
        <v>115</v>
      </c>
      <c r="X182" s="12" t="s">
        <v>115</v>
      </c>
      <c r="Y182" s="12" t="s">
        <v>115</v>
      </c>
      <c r="Z182" s="12" t="s">
        <v>115</v>
      </c>
    </row>
    <row r="183" spans="2:26" ht="13.5" customHeight="1">
      <c r="B183" s="46" t="s">
        <v>29</v>
      </c>
      <c r="C183" s="5" t="s">
        <v>107</v>
      </c>
      <c r="D183" s="66"/>
      <c r="E183" s="83">
        <v>7.73972</v>
      </c>
      <c r="F183" s="48">
        <v>11.796</v>
      </c>
      <c r="G183" s="48">
        <v>4.76652</v>
      </c>
      <c r="H183" s="49">
        <v>0.073447</v>
      </c>
      <c r="I183" s="48">
        <v>5.86584</v>
      </c>
      <c r="J183" s="48">
        <v>5.0558</v>
      </c>
      <c r="K183" s="48">
        <v>4.85322</v>
      </c>
      <c r="L183" s="48">
        <v>4.25174</v>
      </c>
      <c r="M183" s="47">
        <v>0.275</v>
      </c>
      <c r="N183" s="48">
        <v>5.4509</v>
      </c>
      <c r="O183" s="49">
        <v>1.340132</v>
      </c>
      <c r="P183" s="47">
        <v>0.22614</v>
      </c>
      <c r="Q183" s="49">
        <v>0.00957486</v>
      </c>
      <c r="R183" s="48">
        <v>1.36676</v>
      </c>
      <c r="S183" s="49">
        <v>0.00498012</v>
      </c>
      <c r="T183" s="47">
        <v>0.312</v>
      </c>
      <c r="U183" s="48">
        <v>3.05</v>
      </c>
      <c r="V183" s="77">
        <v>10.9720692</v>
      </c>
      <c r="W183" s="12" t="s">
        <v>115</v>
      </c>
      <c r="X183" s="12" t="s">
        <v>115</v>
      </c>
      <c r="Y183" s="12" t="s">
        <v>115</v>
      </c>
      <c r="Z183" s="12" t="s">
        <v>115</v>
      </c>
    </row>
    <row r="184" spans="2:26" ht="13.5" customHeight="1">
      <c r="B184" s="46" t="s">
        <v>30</v>
      </c>
      <c r="C184" s="5" t="s">
        <v>108</v>
      </c>
      <c r="D184" s="74"/>
      <c r="E184" s="83">
        <v>7.7296666666</v>
      </c>
      <c r="F184" s="48">
        <v>11.6404166666</v>
      </c>
      <c r="G184" s="48">
        <v>4.7278958333</v>
      </c>
      <c r="H184" s="49">
        <v>0.0723479166666</v>
      </c>
      <c r="I184" s="48">
        <v>5.8323125</v>
      </c>
      <c r="J184" s="48">
        <v>5.0993958333</v>
      </c>
      <c r="K184" s="48">
        <v>4.9229166666</v>
      </c>
      <c r="L184" s="48">
        <v>4.2083333333</v>
      </c>
      <c r="M184" s="47">
        <v>0.275</v>
      </c>
      <c r="N184" s="48">
        <v>5.3748541666</v>
      </c>
      <c r="O184" s="49">
        <v>1.340132</v>
      </c>
      <c r="P184" s="47">
        <v>0.2207708333</v>
      </c>
      <c r="Q184" s="49">
        <v>0.009541</v>
      </c>
      <c r="R184" s="48">
        <v>1.3492291666</v>
      </c>
      <c r="S184" s="49">
        <v>0.0048780208333</v>
      </c>
      <c r="T184" s="47">
        <v>0.311</v>
      </c>
      <c r="U184" s="48">
        <v>3.04</v>
      </c>
      <c r="V184" s="77">
        <v>10.879975</v>
      </c>
      <c r="W184" s="12" t="s">
        <v>115</v>
      </c>
      <c r="X184" s="12" t="s">
        <v>115</v>
      </c>
      <c r="Y184" s="12" t="s">
        <v>115</v>
      </c>
      <c r="Z184" s="12" t="s">
        <v>115</v>
      </c>
    </row>
    <row r="185" spans="2:26" ht="13.5" customHeight="1">
      <c r="B185" s="46" t="s">
        <v>31</v>
      </c>
      <c r="C185" s="5" t="s">
        <v>109</v>
      </c>
      <c r="D185" s="74"/>
      <c r="E185" s="83">
        <v>7.7268076923</v>
      </c>
      <c r="F185" s="48">
        <v>11.4553846153</v>
      </c>
      <c r="G185" s="48">
        <v>4.5513653846</v>
      </c>
      <c r="H185" s="49">
        <v>0.0716751923076</v>
      </c>
      <c r="I185" s="48">
        <v>5.8759038461</v>
      </c>
      <c r="J185" s="48">
        <v>5.1378461538</v>
      </c>
      <c r="K185" s="48">
        <v>4.8519807692</v>
      </c>
      <c r="L185" s="48">
        <v>4.05525</v>
      </c>
      <c r="M185" s="47">
        <v>0.275</v>
      </c>
      <c r="N185" s="48">
        <v>5.1668653846</v>
      </c>
      <c r="O185" s="49">
        <v>1.3369056538</v>
      </c>
      <c r="P185" s="47">
        <v>0.2168846153</v>
      </c>
      <c r="Q185" s="49">
        <v>0.009573826923</v>
      </c>
      <c r="R185" s="48">
        <v>1.3113846153</v>
      </c>
      <c r="S185" s="49">
        <v>0.0046862307692</v>
      </c>
      <c r="T185" s="47">
        <v>0.309</v>
      </c>
      <c r="U185" s="48">
        <v>3.03</v>
      </c>
      <c r="V185" s="77">
        <v>10.73396205</v>
      </c>
      <c r="W185" s="12" t="s">
        <v>115</v>
      </c>
      <c r="X185" s="12" t="s">
        <v>115</v>
      </c>
      <c r="Y185" s="12" t="s">
        <v>115</v>
      </c>
      <c r="Z185" s="12" t="s">
        <v>115</v>
      </c>
    </row>
    <row r="186" spans="1:26" ht="13.5" customHeight="1">
      <c r="A186" s="116"/>
      <c r="B186" s="46" t="s">
        <v>20</v>
      </c>
      <c r="C186" s="5" t="s">
        <v>110</v>
      </c>
      <c r="E186" s="83">
        <v>7.72424</v>
      </c>
      <c r="F186" s="74">
        <v>11.5112</v>
      </c>
      <c r="G186" s="74">
        <v>4.51812</v>
      </c>
      <c r="H186" s="11">
        <v>0.070422</v>
      </c>
      <c r="I186" s="48">
        <v>5.80494</v>
      </c>
      <c r="J186" s="74">
        <v>5.19232</v>
      </c>
      <c r="K186" s="74">
        <v>4.84376</v>
      </c>
      <c r="L186" s="74">
        <v>4.0365</v>
      </c>
      <c r="M186" s="9">
        <v>0.27556</v>
      </c>
      <c r="N186" s="10">
        <v>5.2701</v>
      </c>
      <c r="O186" s="11">
        <v>1.3317435</v>
      </c>
      <c r="P186" s="47">
        <v>0.21998</v>
      </c>
      <c r="Q186" s="49">
        <v>0.00954294</v>
      </c>
      <c r="R186" s="48">
        <v>1.32362</v>
      </c>
      <c r="S186" s="49">
        <v>0.00462642</v>
      </c>
      <c r="T186" s="47">
        <v>0.309</v>
      </c>
      <c r="U186" s="48">
        <v>3.01</v>
      </c>
      <c r="V186" s="77">
        <v>10.69318284</v>
      </c>
      <c r="W186" s="12" t="s">
        <v>115</v>
      </c>
      <c r="X186" s="12" t="s">
        <v>115</v>
      </c>
      <c r="Y186" s="12" t="s">
        <v>115</v>
      </c>
      <c r="Z186" s="12" t="s">
        <v>115</v>
      </c>
    </row>
    <row r="187" spans="1:26" ht="21" customHeight="1">
      <c r="A187" s="116">
        <v>1994</v>
      </c>
      <c r="B187" s="46" t="s">
        <v>21</v>
      </c>
      <c r="C187" s="5" t="s">
        <v>99</v>
      </c>
      <c r="D187" s="74"/>
      <c r="E187" s="83">
        <v>7.72444</v>
      </c>
      <c r="F187" s="76">
        <v>11.52</v>
      </c>
      <c r="G187" s="76">
        <v>4.4332</v>
      </c>
      <c r="H187" s="49">
        <v>0.0693088</v>
      </c>
      <c r="I187" s="48">
        <v>5.8599</v>
      </c>
      <c r="J187" s="76">
        <v>5.36982</v>
      </c>
      <c r="K187" s="76">
        <v>4.82998</v>
      </c>
      <c r="L187" s="76">
        <v>3.9633</v>
      </c>
      <c r="M187" s="47">
        <v>0.27796</v>
      </c>
      <c r="N187" s="76">
        <v>5.24868</v>
      </c>
      <c r="O187" s="49">
        <v>0.887632</v>
      </c>
      <c r="P187" s="47">
        <v>0.21686</v>
      </c>
      <c r="Q187" s="14">
        <v>0.00953126</v>
      </c>
      <c r="R187" s="48">
        <v>1.30796</v>
      </c>
      <c r="S187" s="49">
        <v>0.0045901399999999995</v>
      </c>
      <c r="T187" s="47">
        <v>0.30772</v>
      </c>
      <c r="U187" s="5">
        <v>2.85938</v>
      </c>
      <c r="V187" s="80">
        <v>10.60845056</v>
      </c>
      <c r="W187" s="78">
        <v>129.6</v>
      </c>
      <c r="X187" s="79">
        <v>119.5</v>
      </c>
      <c r="Y187" s="78">
        <v>140.9</v>
      </c>
      <c r="Z187" s="79">
        <v>163.2021984689278</v>
      </c>
    </row>
    <row r="188" spans="2:26" ht="13.5" customHeight="1">
      <c r="B188" s="46" t="s">
        <v>22</v>
      </c>
      <c r="C188" s="5" t="s">
        <v>100</v>
      </c>
      <c r="D188" s="74"/>
      <c r="E188" s="83">
        <v>7.7311190476</v>
      </c>
      <c r="F188" s="48">
        <v>11.4628571428</v>
      </c>
      <c r="G188" s="48">
        <v>4.4597380952</v>
      </c>
      <c r="H188" s="49">
        <v>0.0729197619047</v>
      </c>
      <c r="I188" s="48">
        <v>5.7723333333</v>
      </c>
      <c r="J188" s="48">
        <v>5.5300714285</v>
      </c>
      <c r="K188" s="48">
        <v>4.8789761904</v>
      </c>
      <c r="L188" s="48">
        <v>3.9835714285</v>
      </c>
      <c r="M188" s="47">
        <v>0.2796190476</v>
      </c>
      <c r="N188" s="48">
        <v>5.3135238095</v>
      </c>
      <c r="O188" s="49">
        <v>0.8882254761</v>
      </c>
      <c r="P188" s="47">
        <v>0.2203809523</v>
      </c>
      <c r="Q188" s="49">
        <v>0.009554785714000001</v>
      </c>
      <c r="R188" s="48">
        <v>1.3170714285</v>
      </c>
      <c r="S188" s="49">
        <v>0.004636</v>
      </c>
      <c r="T188" s="47">
        <v>0.3092857142</v>
      </c>
      <c r="U188" s="76">
        <v>2.8074761904</v>
      </c>
      <c r="V188" s="77">
        <v>10.72606671</v>
      </c>
      <c r="W188" s="78">
        <v>128.4</v>
      </c>
      <c r="X188" s="78">
        <v>118.1</v>
      </c>
      <c r="Y188" s="78">
        <v>140.2</v>
      </c>
      <c r="Z188" s="79">
        <v>161.93499686232212</v>
      </c>
    </row>
    <row r="189" spans="2:26" ht="13.5" customHeight="1">
      <c r="B189" s="46" t="s">
        <v>23</v>
      </c>
      <c r="C189" s="5" t="s">
        <v>101</v>
      </c>
      <c r="D189" s="66"/>
      <c r="E189" s="83">
        <v>7.7266666666</v>
      </c>
      <c r="F189" s="48">
        <v>11.5185185185</v>
      </c>
      <c r="G189" s="48">
        <v>4.5609074074</v>
      </c>
      <c r="H189" s="49">
        <v>0.0734553703703</v>
      </c>
      <c r="I189" s="48">
        <v>5.6721481481</v>
      </c>
      <c r="J189" s="48">
        <v>5.5031111111</v>
      </c>
      <c r="K189" s="48">
        <v>4.8932592592</v>
      </c>
      <c r="L189" s="48">
        <v>4.066074074</v>
      </c>
      <c r="M189" s="47">
        <v>0.2844444444</v>
      </c>
      <c r="N189" s="48">
        <v>5.3999259259</v>
      </c>
      <c r="O189" s="49">
        <v>0.8878786666</v>
      </c>
      <c r="P189" s="47">
        <v>0.2254074074</v>
      </c>
      <c r="Q189" s="49">
        <v>0.009568777777</v>
      </c>
      <c r="R189" s="48">
        <v>1.3432037037</v>
      </c>
      <c r="S189" s="49">
        <v>0.0046717962962</v>
      </c>
      <c r="T189" s="47">
        <v>0.3091851851</v>
      </c>
      <c r="U189" s="48">
        <v>2.8528518518</v>
      </c>
      <c r="V189" s="77">
        <v>10.83309946</v>
      </c>
      <c r="W189" s="78">
        <v>127.8</v>
      </c>
      <c r="X189" s="78">
        <v>117.4</v>
      </c>
      <c r="Y189" s="78">
        <v>139.7</v>
      </c>
      <c r="Z189" s="79">
        <v>161.02657729143036</v>
      </c>
    </row>
    <row r="190" spans="2:26" ht="13.5" customHeight="1">
      <c r="B190" s="46" t="s">
        <v>24</v>
      </c>
      <c r="C190" s="5" t="s">
        <v>102</v>
      </c>
      <c r="D190" s="74"/>
      <c r="E190" s="83">
        <v>7.7265</v>
      </c>
      <c r="F190" s="48">
        <v>11.4636363636</v>
      </c>
      <c r="G190" s="48">
        <v>4.5510681818</v>
      </c>
      <c r="H190" s="49">
        <v>0.0747284090909</v>
      </c>
      <c r="I190" s="48">
        <v>5.59775</v>
      </c>
      <c r="J190" s="48">
        <v>5.5442045454</v>
      </c>
      <c r="K190" s="48">
        <v>4.9577954545</v>
      </c>
      <c r="L190" s="48">
        <v>4.0565681818</v>
      </c>
      <c r="M190" s="47">
        <v>0.285</v>
      </c>
      <c r="N190" s="48">
        <v>5.3705227272</v>
      </c>
      <c r="O190" s="49">
        <v>0.8889412272</v>
      </c>
      <c r="P190" s="47">
        <v>0.2250454545</v>
      </c>
      <c r="Q190" s="49">
        <v>0.009555227272</v>
      </c>
      <c r="R190" s="48">
        <v>1.3314545454</v>
      </c>
      <c r="S190" s="49">
        <v>0.0047877272727</v>
      </c>
      <c r="T190" s="47">
        <v>0.3083636363</v>
      </c>
      <c r="U190" s="48">
        <v>2.8836818181</v>
      </c>
      <c r="V190" s="77">
        <v>10.85040794</v>
      </c>
      <c r="W190" s="78">
        <v>127.4</v>
      </c>
      <c r="X190" s="78">
        <v>116.8</v>
      </c>
      <c r="Y190" s="78">
        <v>139.5</v>
      </c>
      <c r="Z190" s="79">
        <v>160.87544492190253</v>
      </c>
    </row>
    <row r="191" spans="2:26" ht="13.5" customHeight="1">
      <c r="B191" s="46" t="s">
        <v>25</v>
      </c>
      <c r="C191" s="5" t="s">
        <v>103</v>
      </c>
      <c r="D191" s="66"/>
      <c r="E191" s="83">
        <v>7.7258461538</v>
      </c>
      <c r="F191" s="48">
        <v>11.6067307692</v>
      </c>
      <c r="G191" s="48">
        <v>4.6584615384</v>
      </c>
      <c r="H191" s="49">
        <v>0.0745113461538</v>
      </c>
      <c r="I191" s="48">
        <v>5.6014230769</v>
      </c>
      <c r="J191" s="48">
        <v>5.5917307692</v>
      </c>
      <c r="K191" s="48">
        <v>5.0059423076</v>
      </c>
      <c r="L191" s="48">
        <v>4.1566346153</v>
      </c>
      <c r="M191" s="47">
        <v>0.2809615384</v>
      </c>
      <c r="N191" s="48">
        <v>5.4641153846</v>
      </c>
      <c r="O191" s="49">
        <v>0.8919515384</v>
      </c>
      <c r="P191" s="47">
        <v>0.2306923076</v>
      </c>
      <c r="Q191" s="49">
        <v>0.00957951923</v>
      </c>
      <c r="R191" s="48">
        <v>1.3640576923</v>
      </c>
      <c r="S191" s="49">
        <v>0.004874634615299999</v>
      </c>
      <c r="T191" s="47">
        <v>0.3091923076</v>
      </c>
      <c r="U191" s="48">
        <v>2.9657884615</v>
      </c>
      <c r="V191" s="77">
        <v>10.93167192</v>
      </c>
      <c r="W191" s="78">
        <v>127</v>
      </c>
      <c r="X191" s="78">
        <v>116.6</v>
      </c>
      <c r="Y191" s="78">
        <v>138.8</v>
      </c>
      <c r="Z191" s="79">
        <v>161.05022140087252</v>
      </c>
    </row>
    <row r="192" spans="2:26" ht="13.5" customHeight="1">
      <c r="B192" s="46" t="s">
        <v>26</v>
      </c>
      <c r="C192" s="5" t="s">
        <v>104</v>
      </c>
      <c r="D192" s="74"/>
      <c r="E192" s="83">
        <v>7.7293913043</v>
      </c>
      <c r="F192" s="48">
        <v>11.7895652173</v>
      </c>
      <c r="G192" s="48">
        <v>4.751173913</v>
      </c>
      <c r="H192" s="49">
        <v>0.0752915217391</v>
      </c>
      <c r="I192" s="48">
        <v>5.5880217391</v>
      </c>
      <c r="J192" s="48">
        <v>5.6704130434</v>
      </c>
      <c r="K192" s="48">
        <v>5.0586956521</v>
      </c>
      <c r="L192" s="48">
        <v>4.2432608695</v>
      </c>
      <c r="M192" s="47">
        <v>0.278</v>
      </c>
      <c r="N192" s="48">
        <v>5.6303695652</v>
      </c>
      <c r="O192" s="49">
        <v>0.8924865</v>
      </c>
      <c r="P192" s="47">
        <v>0.2351086956</v>
      </c>
      <c r="Q192" s="49">
        <v>0.009582608695</v>
      </c>
      <c r="R192" s="48">
        <v>1.3933260869</v>
      </c>
      <c r="S192" s="49">
        <v>0.0048842173913</v>
      </c>
      <c r="T192" s="47">
        <v>0.3095652173</v>
      </c>
      <c r="U192" s="48">
        <v>2.9904130434</v>
      </c>
      <c r="V192" s="77">
        <v>11.03260647</v>
      </c>
      <c r="W192" s="78">
        <v>126.5</v>
      </c>
      <c r="X192" s="78">
        <v>116.2</v>
      </c>
      <c r="Y192" s="78">
        <v>138.2</v>
      </c>
      <c r="Z192" s="79">
        <v>159.98142884166543</v>
      </c>
    </row>
    <row r="193" spans="2:26" ht="13.5" customHeight="1">
      <c r="B193" s="46" t="s">
        <v>27</v>
      </c>
      <c r="C193" s="5" t="s">
        <v>105</v>
      </c>
      <c r="D193" s="74"/>
      <c r="E193" s="83">
        <v>7.72664</v>
      </c>
      <c r="F193" s="48">
        <v>11.941</v>
      </c>
      <c r="G193" s="48">
        <v>4.9181</v>
      </c>
      <c r="H193" s="49">
        <v>0.0783984</v>
      </c>
      <c r="I193" s="48">
        <v>5.59122</v>
      </c>
      <c r="J193" s="48">
        <v>5.67414</v>
      </c>
      <c r="K193" s="48">
        <v>5.10942</v>
      </c>
      <c r="L193" s="48">
        <v>4.3885</v>
      </c>
      <c r="M193" s="47">
        <v>0.2816</v>
      </c>
      <c r="N193" s="48">
        <v>5.83182</v>
      </c>
      <c r="O193" s="49">
        <v>0.89434176</v>
      </c>
      <c r="P193" s="47">
        <v>0.2429</v>
      </c>
      <c r="Q193" s="49">
        <v>0.00959688</v>
      </c>
      <c r="R193" s="48">
        <v>1.43914</v>
      </c>
      <c r="S193" s="49">
        <v>0.00496274</v>
      </c>
      <c r="T193" s="47">
        <v>0.31232</v>
      </c>
      <c r="U193" s="48">
        <v>2.98466</v>
      </c>
      <c r="V193" s="77">
        <v>11.25893443</v>
      </c>
      <c r="W193" s="78">
        <v>125.1</v>
      </c>
      <c r="X193" s="78">
        <v>114.6</v>
      </c>
      <c r="Y193" s="78">
        <v>137</v>
      </c>
      <c r="Z193" s="79">
        <v>158.16057869158436</v>
      </c>
    </row>
    <row r="194" spans="2:26" ht="13.5" customHeight="1">
      <c r="B194" s="46" t="s">
        <v>28</v>
      </c>
      <c r="C194" s="5" t="s">
        <v>106</v>
      </c>
      <c r="D194" s="74"/>
      <c r="E194" s="83">
        <v>7.7268</v>
      </c>
      <c r="F194" s="48">
        <v>11.922</v>
      </c>
      <c r="G194" s="48">
        <v>4.94092</v>
      </c>
      <c r="H194" s="49">
        <v>0.077446</v>
      </c>
      <c r="I194" s="48">
        <v>5.60454</v>
      </c>
      <c r="J194" s="48">
        <v>5.72142</v>
      </c>
      <c r="K194" s="48">
        <v>5.14532</v>
      </c>
      <c r="L194" s="48">
        <v>4.40382</v>
      </c>
      <c r="M194" s="47">
        <v>0.28312</v>
      </c>
      <c r="N194" s="48">
        <v>5.86498</v>
      </c>
      <c r="O194" s="49">
        <v>0.89930378</v>
      </c>
      <c r="P194" s="47">
        <v>0.2443</v>
      </c>
      <c r="Q194" s="49">
        <v>0.00961498</v>
      </c>
      <c r="R194" s="48">
        <v>1.44518</v>
      </c>
      <c r="S194" s="49">
        <v>0.00491678</v>
      </c>
      <c r="T194" s="47">
        <v>0.31218</v>
      </c>
      <c r="U194" s="48">
        <v>3.02228</v>
      </c>
      <c r="V194" s="77">
        <v>11.2381488</v>
      </c>
      <c r="W194" s="78">
        <v>124.9</v>
      </c>
      <c r="X194" s="78">
        <v>114.5</v>
      </c>
      <c r="Y194" s="78">
        <v>136.7</v>
      </c>
      <c r="Z194" s="79">
        <v>158.30588605303294</v>
      </c>
    </row>
    <row r="195" spans="2:26" ht="13.5" customHeight="1">
      <c r="B195" s="46" t="s">
        <v>29</v>
      </c>
      <c r="C195" s="5" t="s">
        <v>107</v>
      </c>
      <c r="D195" s="66"/>
      <c r="E195" s="83">
        <v>7.72728</v>
      </c>
      <c r="F195" s="74">
        <v>12.073</v>
      </c>
      <c r="G195" s="74">
        <v>4.9833</v>
      </c>
      <c r="H195" s="11">
        <v>0.078208</v>
      </c>
      <c r="I195" s="48">
        <v>5.70284</v>
      </c>
      <c r="J195" s="74">
        <v>5.72986</v>
      </c>
      <c r="K195" s="74">
        <v>5.19612</v>
      </c>
      <c r="L195" s="74">
        <v>4.4464</v>
      </c>
      <c r="M195" s="9">
        <v>0.286</v>
      </c>
      <c r="N195" s="10">
        <v>5.97916</v>
      </c>
      <c r="O195" s="11">
        <v>0.9048</v>
      </c>
      <c r="P195" s="47">
        <v>0.2468</v>
      </c>
      <c r="Q195" s="49">
        <v>0.0096516</v>
      </c>
      <c r="R195" s="48">
        <v>1.45884</v>
      </c>
      <c r="S195" s="49">
        <v>0.00495936</v>
      </c>
      <c r="T195" s="47">
        <v>0.31288</v>
      </c>
      <c r="U195" s="76">
        <v>3.03252</v>
      </c>
      <c r="V195" s="80">
        <v>11.31062806</v>
      </c>
      <c r="W195" s="78">
        <v>124</v>
      </c>
      <c r="X195" s="78">
        <v>113.6</v>
      </c>
      <c r="Y195" s="78">
        <v>135.9</v>
      </c>
      <c r="Z195" s="79">
        <v>156.59708754734382</v>
      </c>
    </row>
    <row r="196" spans="2:26" ht="13.5" customHeight="1">
      <c r="B196" s="46" t="s">
        <v>30</v>
      </c>
      <c r="C196" s="5" t="s">
        <v>108</v>
      </c>
      <c r="D196" s="74"/>
      <c r="E196" s="9">
        <v>7.727</v>
      </c>
      <c r="F196" s="74">
        <v>12.404</v>
      </c>
      <c r="G196" s="74">
        <v>5.0814</v>
      </c>
      <c r="H196" s="11">
        <v>0.078514</v>
      </c>
      <c r="I196" s="74">
        <v>5.728</v>
      </c>
      <c r="J196" s="74">
        <v>5.7039</v>
      </c>
      <c r="K196" s="74">
        <v>5.24128</v>
      </c>
      <c r="L196" s="74">
        <v>4.5355</v>
      </c>
      <c r="M196" s="9">
        <v>0.2876</v>
      </c>
      <c r="N196" s="10">
        <v>6.109</v>
      </c>
      <c r="O196" s="11">
        <v>0.906</v>
      </c>
      <c r="P196" s="47">
        <v>0.252</v>
      </c>
      <c r="Q196" s="49">
        <v>0.0096759</v>
      </c>
      <c r="R196" s="48">
        <v>1.4862</v>
      </c>
      <c r="S196" s="49">
        <v>0.00502</v>
      </c>
      <c r="T196" s="47">
        <v>0.31334</v>
      </c>
      <c r="U196" s="76">
        <v>3.02952</v>
      </c>
      <c r="V196" s="80">
        <v>11.41471</v>
      </c>
      <c r="W196" s="78">
        <v>123.4</v>
      </c>
      <c r="X196" s="78">
        <v>113.1</v>
      </c>
      <c r="Y196" s="78">
        <v>135.2</v>
      </c>
      <c r="Z196" s="79">
        <v>156.0423569612522</v>
      </c>
    </row>
    <row r="197" spans="2:26" ht="13.5" customHeight="1">
      <c r="B197" s="46" t="s">
        <v>31</v>
      </c>
      <c r="C197" s="5" t="s">
        <v>109</v>
      </c>
      <c r="D197" s="74"/>
      <c r="E197" s="9">
        <v>7.731</v>
      </c>
      <c r="F197" s="74">
        <v>12.296</v>
      </c>
      <c r="G197" s="74">
        <v>5.0279</v>
      </c>
      <c r="H197" s="11">
        <v>0.078921</v>
      </c>
      <c r="I197" s="74">
        <v>5.668</v>
      </c>
      <c r="J197" s="74">
        <v>5.8285</v>
      </c>
      <c r="K197" s="74">
        <v>5.2721730769</v>
      </c>
      <c r="L197" s="74">
        <v>4.4865</v>
      </c>
      <c r="M197" s="9">
        <v>0.2876</v>
      </c>
      <c r="N197" s="10">
        <v>5.977</v>
      </c>
      <c r="O197" s="11">
        <v>0.9076</v>
      </c>
      <c r="P197" s="47">
        <v>0.248</v>
      </c>
      <c r="Q197" s="49">
        <v>0.0097085</v>
      </c>
      <c r="R197" s="76">
        <v>1.4653</v>
      </c>
      <c r="S197" s="49">
        <v>0.00491</v>
      </c>
      <c r="T197" s="47">
        <v>0.31263</v>
      </c>
      <c r="U197" s="76">
        <v>2.92174</v>
      </c>
      <c r="V197" s="80">
        <v>11.377712</v>
      </c>
      <c r="W197" s="78">
        <v>123.4</v>
      </c>
      <c r="X197" s="78">
        <v>113</v>
      </c>
      <c r="Y197" s="78">
        <v>135.3</v>
      </c>
      <c r="Z197" s="79">
        <v>156.5347780212591</v>
      </c>
    </row>
    <row r="198" spans="1:26" ht="13.5" customHeight="1">
      <c r="A198" s="116"/>
      <c r="B198" s="46" t="s">
        <v>20</v>
      </c>
      <c r="C198" s="5" t="s">
        <v>110</v>
      </c>
      <c r="D198" s="74"/>
      <c r="E198" s="9">
        <v>7.7378</v>
      </c>
      <c r="F198" s="10">
        <v>12.0652</v>
      </c>
      <c r="G198" s="10">
        <v>4.92164</v>
      </c>
      <c r="H198" s="11">
        <v>0.0772764</v>
      </c>
      <c r="I198" s="10">
        <v>5.57638</v>
      </c>
      <c r="J198" s="10">
        <v>5.9882</v>
      </c>
      <c r="K198" s="10">
        <v>5.28642</v>
      </c>
      <c r="L198" s="10">
        <v>4.39604</v>
      </c>
      <c r="M198" s="9">
        <v>0.286</v>
      </c>
      <c r="N198" s="10">
        <v>5.82202</v>
      </c>
      <c r="O198" s="11">
        <v>0.9118028</v>
      </c>
      <c r="P198" s="47">
        <v>0.24194</v>
      </c>
      <c r="Q198" s="49">
        <v>0.0097711</v>
      </c>
      <c r="R198" s="76">
        <v>1.42998</v>
      </c>
      <c r="S198" s="49">
        <v>0.00475654</v>
      </c>
      <c r="T198" s="47">
        <v>0.31034</v>
      </c>
      <c r="U198" s="76">
        <v>3.02562</v>
      </c>
      <c r="V198" s="80">
        <v>11.23565338</v>
      </c>
      <c r="W198" s="78">
        <v>124</v>
      </c>
      <c r="X198" s="78">
        <v>113.6</v>
      </c>
      <c r="Y198" s="78">
        <v>135.8</v>
      </c>
      <c r="Z198" s="79">
        <v>158.30477650298323</v>
      </c>
    </row>
    <row r="199" spans="1:26" ht="21" customHeight="1">
      <c r="A199" s="116">
        <v>1995</v>
      </c>
      <c r="B199" s="46" t="s">
        <v>21</v>
      </c>
      <c r="C199" s="5" t="s">
        <v>99</v>
      </c>
      <c r="D199" s="74"/>
      <c r="E199" s="9">
        <v>7.74463</v>
      </c>
      <c r="F199" s="10">
        <v>12.18021</v>
      </c>
      <c r="G199" s="10">
        <v>5.0516</v>
      </c>
      <c r="H199" s="11">
        <v>0.07762521</v>
      </c>
      <c r="I199" s="10">
        <v>5.48708</v>
      </c>
      <c r="J199" s="10">
        <v>5.92963</v>
      </c>
      <c r="K199" s="10">
        <v>5.3397708333</v>
      </c>
      <c r="L199" s="10">
        <v>4.50733</v>
      </c>
      <c r="M199" s="9">
        <v>0.286</v>
      </c>
      <c r="N199" s="10">
        <v>6.01169</v>
      </c>
      <c r="O199" s="11">
        <v>0.917373</v>
      </c>
      <c r="P199" s="47">
        <v>0.24794</v>
      </c>
      <c r="Q199" s="49">
        <v>0.0097986</v>
      </c>
      <c r="R199" s="76">
        <v>1.46171</v>
      </c>
      <c r="S199" s="49">
        <v>0.00482094</v>
      </c>
      <c r="T199" s="47">
        <v>0.31038</v>
      </c>
      <c r="U199" s="76">
        <v>3.03731</v>
      </c>
      <c r="V199" s="80">
        <v>11.3527759</v>
      </c>
      <c r="W199" s="78">
        <v>123.3</v>
      </c>
      <c r="X199" s="78">
        <v>113</v>
      </c>
      <c r="Y199" s="78">
        <v>134.9</v>
      </c>
      <c r="Z199" s="79">
        <v>157.28184587273532</v>
      </c>
    </row>
    <row r="200" spans="2:26" ht="13.5" customHeight="1">
      <c r="B200" s="46" t="s">
        <v>22</v>
      </c>
      <c r="C200" s="5" t="s">
        <v>100</v>
      </c>
      <c r="D200" s="74"/>
      <c r="E200" s="9">
        <v>7.73127</v>
      </c>
      <c r="F200" s="10">
        <v>12.15068</v>
      </c>
      <c r="G200" s="10">
        <v>5.15441</v>
      </c>
      <c r="H200" s="11">
        <v>0.07878909</v>
      </c>
      <c r="I200" s="10">
        <v>5.52702</v>
      </c>
      <c r="J200" s="10">
        <v>5.75418</v>
      </c>
      <c r="K200" s="10">
        <v>5.3252045454</v>
      </c>
      <c r="L200" s="10">
        <v>4.59802</v>
      </c>
      <c r="M200" s="9">
        <v>0.286</v>
      </c>
      <c r="N200" s="10">
        <v>6.09055</v>
      </c>
      <c r="O200" s="11">
        <v>0.9165483</v>
      </c>
      <c r="P200" s="47">
        <v>0.253</v>
      </c>
      <c r="Q200" s="49">
        <v>0.0097758</v>
      </c>
      <c r="R200" s="76">
        <v>1.48214</v>
      </c>
      <c r="S200" s="49">
        <v>0.00480057</v>
      </c>
      <c r="T200" s="47">
        <v>0.31089</v>
      </c>
      <c r="U200" s="76">
        <v>3.0345</v>
      </c>
      <c r="V200" s="80">
        <v>11.4287373</v>
      </c>
      <c r="W200" s="78">
        <v>123</v>
      </c>
      <c r="X200" s="78">
        <v>112.7</v>
      </c>
      <c r="Y200" s="78">
        <v>134.7</v>
      </c>
      <c r="Z200" s="79">
        <v>156.55662741736631</v>
      </c>
    </row>
    <row r="201" spans="2:26" ht="13.5" customHeight="1">
      <c r="B201" s="46" t="s">
        <v>23</v>
      </c>
      <c r="C201" s="5" t="s">
        <v>101</v>
      </c>
      <c r="D201" s="66"/>
      <c r="E201" s="9">
        <v>7.73196</v>
      </c>
      <c r="F201" s="10">
        <v>12.36593</v>
      </c>
      <c r="G201" s="10">
        <v>5.49548</v>
      </c>
      <c r="H201" s="11">
        <v>0.08526610999999999</v>
      </c>
      <c r="I201" s="10">
        <v>5.49919</v>
      </c>
      <c r="J201" s="10">
        <v>5.68594</v>
      </c>
      <c r="K201" s="10">
        <v>5.444</v>
      </c>
      <c r="L201" s="10">
        <v>4.90194</v>
      </c>
      <c r="M201" s="9">
        <v>0.28796</v>
      </c>
      <c r="N201" s="10">
        <v>6.59796</v>
      </c>
      <c r="O201" s="11">
        <v>0.9174474</v>
      </c>
      <c r="P201" s="47">
        <v>0.26907</v>
      </c>
      <c r="Q201" s="49">
        <v>0.009926899999999999</v>
      </c>
      <c r="R201" s="76">
        <v>1.55102</v>
      </c>
      <c r="S201" s="49">
        <v>0.00459444</v>
      </c>
      <c r="T201" s="47">
        <v>0.31417</v>
      </c>
      <c r="U201" s="76">
        <v>3.04119</v>
      </c>
      <c r="V201" s="80">
        <v>11.87720252</v>
      </c>
      <c r="W201" s="78">
        <v>120.8</v>
      </c>
      <c r="X201" s="78">
        <v>110.2</v>
      </c>
      <c r="Y201" s="78">
        <v>132.9</v>
      </c>
      <c r="Z201" s="79">
        <v>154.4763385364517</v>
      </c>
    </row>
    <row r="202" spans="2:26" ht="13.5" customHeight="1">
      <c r="B202" s="46" t="s">
        <v>24</v>
      </c>
      <c r="C202" s="5" t="s">
        <v>102</v>
      </c>
      <c r="D202" s="74"/>
      <c r="E202" s="9">
        <v>7.73367</v>
      </c>
      <c r="F202" s="10">
        <v>12.44905</v>
      </c>
      <c r="G202" s="10">
        <v>5.61695</v>
      </c>
      <c r="H202" s="11">
        <v>0.09255500000000001</v>
      </c>
      <c r="I202" s="10">
        <v>5.61764</v>
      </c>
      <c r="J202" s="10">
        <v>5.68298</v>
      </c>
      <c r="K202" s="10">
        <v>5.5368095238</v>
      </c>
      <c r="L202" s="10">
        <v>5.01726</v>
      </c>
      <c r="M202" s="9">
        <v>0.29502</v>
      </c>
      <c r="N202" s="10">
        <v>6.82</v>
      </c>
      <c r="O202" s="11">
        <v>0.918</v>
      </c>
      <c r="P202" s="47">
        <v>0.27579</v>
      </c>
      <c r="Q202" s="49">
        <v>0.010081</v>
      </c>
      <c r="R202" s="76">
        <v>1.59831</v>
      </c>
      <c r="S202" s="49">
        <v>0.00453998</v>
      </c>
      <c r="T202" s="47">
        <v>0.31669</v>
      </c>
      <c r="U202" s="76">
        <v>3.1219</v>
      </c>
      <c r="V202" s="80">
        <v>12.19048548</v>
      </c>
      <c r="W202" s="78">
        <v>118.7</v>
      </c>
      <c r="X202" s="78">
        <v>107.6</v>
      </c>
      <c r="Y202" s="78">
        <v>131.4</v>
      </c>
      <c r="Z202" s="79">
        <v>152.20171804382923</v>
      </c>
    </row>
    <row r="203" spans="2:26" ht="13.5" customHeight="1">
      <c r="B203" s="46" t="s">
        <v>25</v>
      </c>
      <c r="C203" s="5" t="s">
        <v>103</v>
      </c>
      <c r="D203" s="66"/>
      <c r="E203" s="9">
        <v>7.7353</v>
      </c>
      <c r="F203" s="10">
        <v>12.29222</v>
      </c>
      <c r="G203" s="10">
        <v>5.49702</v>
      </c>
      <c r="H203" s="11">
        <v>0.09107277999999999</v>
      </c>
      <c r="I203" s="10">
        <v>5.68846</v>
      </c>
      <c r="J203" s="10">
        <v>5.63319</v>
      </c>
      <c r="K203" s="10">
        <v>5.5551481481</v>
      </c>
      <c r="L203" s="10">
        <v>4.91069</v>
      </c>
      <c r="M203" s="9">
        <v>0.29481</v>
      </c>
      <c r="N203" s="10">
        <v>6.63239</v>
      </c>
      <c r="O203" s="11">
        <v>0.9293843</v>
      </c>
      <c r="P203" s="47">
        <v>0.27011</v>
      </c>
      <c r="Q203" s="49">
        <v>0.0101592</v>
      </c>
      <c r="R203" s="76">
        <v>1.55383</v>
      </c>
      <c r="S203" s="49">
        <v>0.0046909099999999995</v>
      </c>
      <c r="T203" s="47">
        <v>0.31563</v>
      </c>
      <c r="U203" s="76">
        <v>3.13919</v>
      </c>
      <c r="V203" s="80">
        <v>12.04795865</v>
      </c>
      <c r="W203" s="78">
        <v>118.6</v>
      </c>
      <c r="X203" s="78">
        <v>107.6</v>
      </c>
      <c r="Y203" s="78">
        <v>131.3</v>
      </c>
      <c r="Z203" s="79">
        <v>152.45310207192085</v>
      </c>
    </row>
    <row r="204" spans="2:26" ht="13.5" customHeight="1">
      <c r="B204" s="46" t="s">
        <v>26</v>
      </c>
      <c r="C204" s="5" t="s">
        <v>104</v>
      </c>
      <c r="D204" s="74"/>
      <c r="E204" s="9">
        <v>7.73543</v>
      </c>
      <c r="F204" s="10">
        <v>12.33565</v>
      </c>
      <c r="G204" s="10">
        <v>5.52148</v>
      </c>
      <c r="H204" s="11">
        <v>0.09158043</v>
      </c>
      <c r="I204" s="10">
        <v>5.61791</v>
      </c>
      <c r="J204" s="10">
        <v>5.5675</v>
      </c>
      <c r="K204" s="10">
        <v>5.5528913043</v>
      </c>
      <c r="L204" s="10">
        <v>4.9332</v>
      </c>
      <c r="M204" s="9">
        <v>0.29313</v>
      </c>
      <c r="N204" s="10">
        <v>6.6795</v>
      </c>
      <c r="O204" s="11">
        <v>0.9315137</v>
      </c>
      <c r="P204" s="47">
        <v>0.27146</v>
      </c>
      <c r="Q204" s="49">
        <v>0.0101694</v>
      </c>
      <c r="R204" s="76">
        <v>1.57391</v>
      </c>
      <c r="S204" s="49">
        <v>0.00473433</v>
      </c>
      <c r="T204" s="47">
        <v>0.31517</v>
      </c>
      <c r="U204" s="76">
        <v>3.17293</v>
      </c>
      <c r="V204" s="80">
        <v>12.0952195</v>
      </c>
      <c r="W204" s="78">
        <v>118.4</v>
      </c>
      <c r="X204" s="78">
        <v>107.4</v>
      </c>
      <c r="Y204" s="78">
        <v>131.1</v>
      </c>
      <c r="Z204" s="79">
        <v>152.63892335070153</v>
      </c>
    </row>
    <row r="205" spans="2:26" ht="13.5" customHeight="1">
      <c r="B205" s="46" t="s">
        <v>27</v>
      </c>
      <c r="C205" s="5" t="s">
        <v>105</v>
      </c>
      <c r="D205" s="74"/>
      <c r="E205" s="9">
        <v>7.73838</v>
      </c>
      <c r="F205" s="10">
        <v>12.34827</v>
      </c>
      <c r="G205" s="10">
        <v>5.5736</v>
      </c>
      <c r="H205" s="11">
        <v>0.08876712</v>
      </c>
      <c r="I205" s="10">
        <v>5.68192</v>
      </c>
      <c r="J205" s="10">
        <v>5.62081</v>
      </c>
      <c r="K205" s="10">
        <v>5.5399807692</v>
      </c>
      <c r="L205" s="10">
        <v>4.97575</v>
      </c>
      <c r="M205" s="9">
        <v>0.28746</v>
      </c>
      <c r="N205" s="10">
        <v>6.69742</v>
      </c>
      <c r="O205" s="11">
        <v>0.932716</v>
      </c>
      <c r="P205" s="47">
        <v>0.27346</v>
      </c>
      <c r="Q205" s="49">
        <v>0.010221800000000001</v>
      </c>
      <c r="R205" s="76">
        <v>1.60183</v>
      </c>
      <c r="S205" s="49">
        <v>0.00481902</v>
      </c>
      <c r="T205" s="47">
        <v>0.31429</v>
      </c>
      <c r="U205" s="76">
        <v>3.16542</v>
      </c>
      <c r="V205" s="80">
        <v>12.0530957</v>
      </c>
      <c r="W205" s="78">
        <v>118.9</v>
      </c>
      <c r="X205" s="78">
        <v>108.2</v>
      </c>
      <c r="Y205" s="78">
        <v>131.1</v>
      </c>
      <c r="Z205" s="79">
        <v>153.34521109852122</v>
      </c>
    </row>
    <row r="206" spans="2:26" ht="13.5" customHeight="1">
      <c r="B206" s="46" t="s">
        <v>28</v>
      </c>
      <c r="C206" s="5" t="s">
        <v>106</v>
      </c>
      <c r="D206" s="74"/>
      <c r="E206" s="9">
        <v>7.74165</v>
      </c>
      <c r="F206" s="10">
        <v>12.16522</v>
      </c>
      <c r="G206" s="10">
        <v>5.37702</v>
      </c>
      <c r="H206" s="11">
        <v>0.08222978</v>
      </c>
      <c r="I206" s="10">
        <v>5.70524</v>
      </c>
      <c r="J206" s="10">
        <v>5.72874</v>
      </c>
      <c r="K206" s="10">
        <v>5.4970217391</v>
      </c>
      <c r="L206" s="10">
        <v>4.80159</v>
      </c>
      <c r="M206" s="9">
        <v>0.27813</v>
      </c>
      <c r="N206" s="10">
        <v>6.4903</v>
      </c>
      <c r="O206" s="11">
        <v>0.9325259</v>
      </c>
      <c r="P206" s="47">
        <v>0.26363</v>
      </c>
      <c r="Q206" s="49">
        <v>0.010097400000000001</v>
      </c>
      <c r="R206" s="76">
        <v>1.56365</v>
      </c>
      <c r="S206" s="49">
        <v>0.0048373900000000004</v>
      </c>
      <c r="T206" s="47">
        <v>0.31207</v>
      </c>
      <c r="U206" s="76">
        <v>3.12861</v>
      </c>
      <c r="V206" s="80">
        <v>11.6973878</v>
      </c>
      <c r="W206" s="78">
        <v>121</v>
      </c>
      <c r="X206" s="78">
        <v>110.8</v>
      </c>
      <c r="Y206" s="78">
        <v>132.6</v>
      </c>
      <c r="Z206" s="79">
        <v>157.08914610683348</v>
      </c>
    </row>
    <row r="207" spans="2:26" ht="13.5" customHeight="1">
      <c r="B207" s="46" t="s">
        <v>29</v>
      </c>
      <c r="C207" s="5" t="s">
        <v>107</v>
      </c>
      <c r="D207" s="74"/>
      <c r="E207" s="9">
        <v>7.73676</v>
      </c>
      <c r="F207" s="10">
        <v>12.069</v>
      </c>
      <c r="G207" s="10">
        <v>5.3021</v>
      </c>
      <c r="H207" s="11">
        <v>0.07710639999999999</v>
      </c>
      <c r="I207" s="10">
        <v>5.73574</v>
      </c>
      <c r="J207" s="10">
        <v>5.83262</v>
      </c>
      <c r="K207" s="10">
        <v>5.40752</v>
      </c>
      <c r="L207" s="10">
        <v>4.7328</v>
      </c>
      <c r="M207" s="9">
        <v>0.2738</v>
      </c>
      <c r="N207" s="10">
        <v>6.52274</v>
      </c>
      <c r="O207" s="11">
        <v>0.9303217</v>
      </c>
      <c r="P207" s="47">
        <v>0.2596</v>
      </c>
      <c r="Q207" s="49">
        <v>0.0100202</v>
      </c>
      <c r="R207" s="76">
        <v>1.53824</v>
      </c>
      <c r="S207" s="49">
        <v>0.0048048200000000004</v>
      </c>
      <c r="T207" s="47">
        <v>0.30962</v>
      </c>
      <c r="U207" s="76">
        <v>3.08572</v>
      </c>
      <c r="V207" s="80">
        <v>11.481862739999999</v>
      </c>
      <c r="W207" s="78">
        <v>122.5</v>
      </c>
      <c r="X207" s="78">
        <v>112.8</v>
      </c>
      <c r="Y207" s="78">
        <v>133.6</v>
      </c>
      <c r="Z207" s="79">
        <v>159.2123781249356</v>
      </c>
    </row>
    <row r="208" spans="1:26" ht="13.5" customHeight="1">
      <c r="A208" s="116"/>
      <c r="B208" s="46" t="s">
        <v>30</v>
      </c>
      <c r="C208" s="5" t="s">
        <v>108</v>
      </c>
      <c r="D208" s="74"/>
      <c r="E208" s="9">
        <v>7.73208</v>
      </c>
      <c r="F208" s="10">
        <v>12.20231</v>
      </c>
      <c r="G208" s="10">
        <v>5.46846</v>
      </c>
      <c r="H208" s="11">
        <v>0.07682923</v>
      </c>
      <c r="I208" s="10">
        <v>5.74969</v>
      </c>
      <c r="J208" s="10">
        <v>5.86015</v>
      </c>
      <c r="K208" s="10">
        <v>5.43846</v>
      </c>
      <c r="L208" s="10">
        <v>4.88365</v>
      </c>
      <c r="M208" s="9">
        <v>0.27904</v>
      </c>
      <c r="N208" s="10">
        <v>6.75181</v>
      </c>
      <c r="O208" s="11">
        <v>0.9296179</v>
      </c>
      <c r="P208" s="47">
        <v>0.26813</v>
      </c>
      <c r="Q208" s="49">
        <v>0.0100628</v>
      </c>
      <c r="R208" s="76">
        <v>1.56677</v>
      </c>
      <c r="S208" s="49">
        <v>0.0048276000000000005</v>
      </c>
      <c r="T208" s="47">
        <v>0.30958</v>
      </c>
      <c r="U208" s="76">
        <v>3.05854</v>
      </c>
      <c r="V208" s="80">
        <v>11.58647932</v>
      </c>
      <c r="W208" s="78">
        <v>122</v>
      </c>
      <c r="X208" s="78">
        <v>112.2</v>
      </c>
      <c r="Y208" s="78">
        <v>133</v>
      </c>
      <c r="Z208" s="79">
        <v>159.10635488905868</v>
      </c>
    </row>
    <row r="209" spans="1:26" ht="13.5" customHeight="1">
      <c r="A209" s="120"/>
      <c r="B209" s="46" t="s">
        <v>31</v>
      </c>
      <c r="C209" s="5" t="s">
        <v>109</v>
      </c>
      <c r="D209" s="74"/>
      <c r="E209" s="9">
        <v>7.73416</v>
      </c>
      <c r="F209" s="10">
        <v>12.099</v>
      </c>
      <c r="G209" s="10">
        <v>5.4637</v>
      </c>
      <c r="H209" s="11">
        <v>0.075896</v>
      </c>
      <c r="I209" s="10">
        <v>5.71836</v>
      </c>
      <c r="J209" s="10">
        <v>5.76486</v>
      </c>
      <c r="K209" s="10">
        <v>5.47992</v>
      </c>
      <c r="L209" s="10">
        <v>4.8774</v>
      </c>
      <c r="M209" s="9">
        <v>0.27612</v>
      </c>
      <c r="N209" s="10">
        <v>6.77452</v>
      </c>
      <c r="O209" s="11">
        <v>0.9300927</v>
      </c>
      <c r="P209" s="47">
        <v>0.26784</v>
      </c>
      <c r="Q209" s="49">
        <v>0.010058800000000001</v>
      </c>
      <c r="R209" s="76">
        <v>1.58502</v>
      </c>
      <c r="S209" s="49">
        <v>0.00486988</v>
      </c>
      <c r="T209" s="47">
        <v>0.30886</v>
      </c>
      <c r="U209" s="76">
        <v>3.05156</v>
      </c>
      <c r="V209" s="80">
        <v>11.55830832</v>
      </c>
      <c r="W209" s="78">
        <v>122.3</v>
      </c>
      <c r="X209" s="78">
        <v>112.6</v>
      </c>
      <c r="Y209" s="78">
        <v>133.2</v>
      </c>
      <c r="Z209" s="79">
        <v>159.67992081623797</v>
      </c>
    </row>
    <row r="210" spans="1:26" ht="13.5" customHeight="1">
      <c r="A210" s="120"/>
      <c r="B210" s="46" t="s">
        <v>20</v>
      </c>
      <c r="C210" s="5" t="s">
        <v>110</v>
      </c>
      <c r="D210" s="74"/>
      <c r="E210" s="9">
        <v>7.73467</v>
      </c>
      <c r="F210" s="10">
        <v>11.91854</v>
      </c>
      <c r="G210" s="10">
        <v>5.36904</v>
      </c>
      <c r="H210" s="11">
        <v>0.07598208</v>
      </c>
      <c r="I210" s="10">
        <v>5.65225</v>
      </c>
      <c r="J210" s="10">
        <v>5.73277</v>
      </c>
      <c r="K210" s="10">
        <v>5.47296</v>
      </c>
      <c r="L210" s="10">
        <v>4.79556</v>
      </c>
      <c r="M210" s="9">
        <v>0.276</v>
      </c>
      <c r="N210" s="10">
        <v>6.64777</v>
      </c>
      <c r="O210" s="11">
        <v>0.929894</v>
      </c>
      <c r="P210" s="47">
        <v>0.26325</v>
      </c>
      <c r="Q210" s="49">
        <v>0.0100518</v>
      </c>
      <c r="R210" s="76">
        <v>1.56021</v>
      </c>
      <c r="S210" s="49">
        <v>0.00486996</v>
      </c>
      <c r="T210" s="47">
        <v>0.309</v>
      </c>
      <c r="U210" s="76">
        <v>3.05098</v>
      </c>
      <c r="V210" s="80">
        <v>11.4889502</v>
      </c>
      <c r="W210" s="78">
        <v>122.5</v>
      </c>
      <c r="X210" s="78">
        <v>112.8</v>
      </c>
      <c r="Y210" s="78">
        <v>133.6</v>
      </c>
      <c r="Z210" s="79">
        <v>159.74200554675267</v>
      </c>
    </row>
    <row r="211" spans="1:26" ht="21" customHeight="1">
      <c r="A211" s="121">
        <v>1996</v>
      </c>
      <c r="B211" s="46" t="s">
        <v>21</v>
      </c>
      <c r="C211" s="5" t="s">
        <v>99</v>
      </c>
      <c r="D211" s="74"/>
      <c r="E211" s="9">
        <v>7.73288</v>
      </c>
      <c r="F211" s="10">
        <v>11.84423</v>
      </c>
      <c r="G211" s="10">
        <v>5.29556</v>
      </c>
      <c r="H211" s="11">
        <v>0.07327808000000001</v>
      </c>
      <c r="I211" s="10">
        <v>5.66256</v>
      </c>
      <c r="J211" s="10">
        <v>5.73602</v>
      </c>
      <c r="K211" s="10">
        <v>5.44619</v>
      </c>
      <c r="L211" s="10">
        <v>4.72767</v>
      </c>
      <c r="M211" s="9">
        <v>0.27415</v>
      </c>
      <c r="N211" s="10">
        <v>6.56298</v>
      </c>
      <c r="O211" s="11">
        <v>0.9291711</v>
      </c>
      <c r="P211" s="47">
        <v>0.25962</v>
      </c>
      <c r="Q211" s="49">
        <v>0.009828700000000001</v>
      </c>
      <c r="R211" s="76">
        <v>1.54669</v>
      </c>
      <c r="S211" s="49">
        <v>0.00489321</v>
      </c>
      <c r="T211" s="47">
        <v>0.30758</v>
      </c>
      <c r="U211" s="76">
        <v>3.03002</v>
      </c>
      <c r="V211" s="80">
        <v>11.336887319999999</v>
      </c>
      <c r="W211" s="78">
        <v>123.5</v>
      </c>
      <c r="X211" s="78">
        <v>114.1</v>
      </c>
      <c r="Y211" s="78">
        <v>134.3</v>
      </c>
      <c r="Z211" s="79">
        <v>160.13597651443885</v>
      </c>
    </row>
    <row r="212" spans="2:26" ht="13.5" customHeight="1">
      <c r="B212" s="46" t="s">
        <v>22</v>
      </c>
      <c r="C212" s="5" t="s">
        <v>100</v>
      </c>
      <c r="D212" s="74"/>
      <c r="E212" s="9">
        <v>7.73195</v>
      </c>
      <c r="F212" s="10">
        <v>11.86318</v>
      </c>
      <c r="G212" s="10">
        <v>5.2673</v>
      </c>
      <c r="H212" s="11">
        <v>0.07305614</v>
      </c>
      <c r="I212" s="10">
        <v>5.62927</v>
      </c>
      <c r="J212" s="10">
        <v>5.83509</v>
      </c>
      <c r="K212" s="10">
        <v>5.47982</v>
      </c>
      <c r="L212" s="10">
        <v>4.70527</v>
      </c>
      <c r="M212" s="9">
        <v>0.27555</v>
      </c>
      <c r="N212" s="10">
        <v>6.45636</v>
      </c>
      <c r="O212" s="11">
        <v>0.9302408</v>
      </c>
      <c r="P212" s="47">
        <v>0.25807</v>
      </c>
      <c r="Q212" s="49">
        <v>0.0099148</v>
      </c>
      <c r="R212" s="76">
        <v>1.53316</v>
      </c>
      <c r="S212" s="49">
        <v>0.0049337999999999995</v>
      </c>
      <c r="T212" s="47">
        <v>0.30768</v>
      </c>
      <c r="U212" s="76">
        <v>3.03886</v>
      </c>
      <c r="V212" s="80">
        <v>11.33410684</v>
      </c>
      <c r="W212" s="78">
        <v>123.5</v>
      </c>
      <c r="X212" s="78">
        <v>113.9</v>
      </c>
      <c r="Y212" s="78">
        <v>134.2</v>
      </c>
      <c r="Z212" s="79">
        <v>160.96451478124837</v>
      </c>
    </row>
    <row r="213" spans="2:26" ht="13.5" customHeight="1">
      <c r="B213" s="46" t="s">
        <v>23</v>
      </c>
      <c r="C213" s="5" t="s">
        <v>101</v>
      </c>
      <c r="D213" s="66"/>
      <c r="E213" s="9">
        <v>7.73196</v>
      </c>
      <c r="F213" s="10">
        <v>11.82327</v>
      </c>
      <c r="G213" s="10">
        <v>5.23479</v>
      </c>
      <c r="H213" s="11">
        <v>0.07303635</v>
      </c>
      <c r="I213" s="10">
        <v>5.66092</v>
      </c>
      <c r="J213" s="10">
        <v>5.95673</v>
      </c>
      <c r="K213" s="10">
        <v>5.49275</v>
      </c>
      <c r="L213" s="10">
        <v>4.67644</v>
      </c>
      <c r="M213" s="9">
        <v>0.27285</v>
      </c>
      <c r="N213" s="10">
        <v>6.46583</v>
      </c>
      <c r="O213" s="11">
        <v>0.9282342</v>
      </c>
      <c r="P213" s="47">
        <v>0.25646</v>
      </c>
      <c r="Q213" s="49">
        <v>0.0098983</v>
      </c>
      <c r="R213" s="76">
        <v>1.52965</v>
      </c>
      <c r="S213" s="49">
        <v>0.0049659000000000005</v>
      </c>
      <c r="T213" s="47">
        <v>0.30808</v>
      </c>
      <c r="U213" s="76">
        <v>3.04648</v>
      </c>
      <c r="V213" s="80">
        <v>11.302792239999999</v>
      </c>
      <c r="W213" s="78">
        <v>123.7</v>
      </c>
      <c r="X213" s="78">
        <v>114.1</v>
      </c>
      <c r="Y213" s="78">
        <v>134.4</v>
      </c>
      <c r="Z213" s="79">
        <v>161.78121221667425</v>
      </c>
    </row>
    <row r="214" spans="2:26" ht="13.5" customHeight="1">
      <c r="B214" s="46" t="s">
        <v>24</v>
      </c>
      <c r="C214" s="5" t="s">
        <v>102</v>
      </c>
      <c r="D214" s="74"/>
      <c r="E214" s="9">
        <v>7.73414</v>
      </c>
      <c r="F214" s="10">
        <v>11.72705</v>
      </c>
      <c r="G214" s="10">
        <v>5.13327</v>
      </c>
      <c r="H214" s="11">
        <v>0.07212045</v>
      </c>
      <c r="I214" s="10">
        <v>5.69184</v>
      </c>
      <c r="J214" s="10">
        <v>6.08209</v>
      </c>
      <c r="K214" s="10">
        <v>5.49691</v>
      </c>
      <c r="L214" s="10">
        <v>4.58916</v>
      </c>
      <c r="M214" s="9">
        <v>0.27627</v>
      </c>
      <c r="N214" s="10">
        <v>6.33423</v>
      </c>
      <c r="O214" s="11">
        <v>0.9286619</v>
      </c>
      <c r="P214" s="47">
        <v>0.25157</v>
      </c>
      <c r="Q214" s="49">
        <v>0.0099109</v>
      </c>
      <c r="R214" s="76">
        <v>1.51386</v>
      </c>
      <c r="S214" s="49">
        <v>0.0049532299999999994</v>
      </c>
      <c r="T214" s="47">
        <v>0.30732</v>
      </c>
      <c r="U214" s="76">
        <v>3.08964</v>
      </c>
      <c r="V214" s="80">
        <v>11.22102858</v>
      </c>
      <c r="W214" s="78">
        <v>123.9</v>
      </c>
      <c r="X214" s="78">
        <v>114.3</v>
      </c>
      <c r="Y214" s="78">
        <v>134.7</v>
      </c>
      <c r="Z214" s="79">
        <v>162.68621351045238</v>
      </c>
    </row>
    <row r="215" spans="2:26" ht="13.5" customHeight="1">
      <c r="B215" s="46" t="s">
        <v>25</v>
      </c>
      <c r="C215" s="5" t="s">
        <v>103</v>
      </c>
      <c r="D215" s="66"/>
      <c r="E215" s="9">
        <v>7.73611</v>
      </c>
      <c r="F215" s="10">
        <v>11.71574</v>
      </c>
      <c r="G215" s="10">
        <v>5.04776</v>
      </c>
      <c r="H215" s="11">
        <v>0.07282037</v>
      </c>
      <c r="I215" s="10">
        <v>5.65548</v>
      </c>
      <c r="J215" s="10">
        <v>6.16552</v>
      </c>
      <c r="K215" s="10">
        <v>5.50133</v>
      </c>
      <c r="L215" s="10">
        <v>4.51441</v>
      </c>
      <c r="M215" s="9">
        <v>0.27493</v>
      </c>
      <c r="N215" s="10">
        <v>6.17115</v>
      </c>
      <c r="O215" s="11">
        <v>0.928934</v>
      </c>
      <c r="P215" s="47">
        <v>0.24719</v>
      </c>
      <c r="Q215" s="49">
        <v>0.0099221</v>
      </c>
      <c r="R215" s="76">
        <v>1.49278</v>
      </c>
      <c r="S215" s="49">
        <v>0.00498104</v>
      </c>
      <c r="T215" s="47">
        <v>0.30754</v>
      </c>
      <c r="U215" s="76">
        <v>3.10917</v>
      </c>
      <c r="V215" s="80">
        <v>11.1758124</v>
      </c>
      <c r="W215" s="78">
        <v>123.9</v>
      </c>
      <c r="X215" s="78">
        <v>114.2</v>
      </c>
      <c r="Y215" s="78">
        <v>134.9</v>
      </c>
      <c r="Z215" s="79">
        <v>162.61064523508261</v>
      </c>
    </row>
    <row r="216" spans="2:26" ht="13.5" customHeight="1">
      <c r="B216" s="46" t="s">
        <v>26</v>
      </c>
      <c r="C216" s="5" t="s">
        <v>104</v>
      </c>
      <c r="D216" s="74"/>
      <c r="E216" s="9">
        <v>7.73945</v>
      </c>
      <c r="F216" s="10">
        <v>11.93205</v>
      </c>
      <c r="G216" s="10">
        <v>5.06564</v>
      </c>
      <c r="H216" s="11">
        <v>0.07110909</v>
      </c>
      <c r="I216" s="10">
        <v>5.67041</v>
      </c>
      <c r="J216" s="10">
        <v>6.13231</v>
      </c>
      <c r="K216" s="10">
        <v>5.49725</v>
      </c>
      <c r="L216" s="10">
        <v>4.52248</v>
      </c>
      <c r="M216" s="9">
        <v>0.27232</v>
      </c>
      <c r="N216" s="10">
        <v>6.15611</v>
      </c>
      <c r="O216" s="11">
        <v>0.9299416</v>
      </c>
      <c r="P216" s="47">
        <v>0.24782</v>
      </c>
      <c r="Q216" s="49">
        <v>0.009706399999999999</v>
      </c>
      <c r="R216" s="76">
        <v>1.49623</v>
      </c>
      <c r="S216" s="49">
        <v>0.00503375</v>
      </c>
      <c r="T216" s="47">
        <v>0.30695</v>
      </c>
      <c r="U216" s="76">
        <v>3.10575</v>
      </c>
      <c r="V216" s="80">
        <v>11.16668049</v>
      </c>
      <c r="W216" s="78">
        <v>124.3</v>
      </c>
      <c r="X216" s="78">
        <v>115</v>
      </c>
      <c r="Y216" s="78">
        <v>135</v>
      </c>
      <c r="Z216" s="79">
        <v>163.52525712986093</v>
      </c>
    </row>
    <row r="217" spans="2:26" ht="13.5" customHeight="1">
      <c r="B217" s="46" t="s">
        <v>27</v>
      </c>
      <c r="C217" s="5" t="s">
        <v>105</v>
      </c>
      <c r="D217" s="74"/>
      <c r="E217" s="9">
        <v>7.7377</v>
      </c>
      <c r="F217" s="10">
        <v>12.01</v>
      </c>
      <c r="G217" s="10">
        <v>5.14028</v>
      </c>
      <c r="H217" s="11">
        <v>0.0707863</v>
      </c>
      <c r="I217" s="10">
        <v>5.65622</v>
      </c>
      <c r="J217" s="10">
        <v>6.11102</v>
      </c>
      <c r="K217" s="10">
        <v>5.47137</v>
      </c>
      <c r="L217" s="10">
        <v>4.5818</v>
      </c>
      <c r="M217" s="9">
        <v>0.27315</v>
      </c>
      <c r="N217" s="10">
        <v>6.26831</v>
      </c>
      <c r="O217" s="11">
        <v>0.9304654</v>
      </c>
      <c r="P217" s="47">
        <v>0.2513</v>
      </c>
      <c r="Q217" s="49">
        <v>0.0095195</v>
      </c>
      <c r="R217" s="76">
        <v>1.51869</v>
      </c>
      <c r="S217" s="49">
        <v>0.00508315</v>
      </c>
      <c r="T217" s="47">
        <v>0.30659</v>
      </c>
      <c r="U217" s="76">
        <v>3.11163</v>
      </c>
      <c r="V217" s="80">
        <v>11.222885680000001</v>
      </c>
      <c r="W217" s="78">
        <v>124.3</v>
      </c>
      <c r="X217" s="78">
        <v>115</v>
      </c>
      <c r="Y217" s="78">
        <v>134.8</v>
      </c>
      <c r="Z217" s="79">
        <v>163.65580324420492</v>
      </c>
    </row>
    <row r="218" spans="2:26" ht="13.5" customHeight="1">
      <c r="B218" s="46" t="s">
        <v>28</v>
      </c>
      <c r="C218" s="5" t="s">
        <v>106</v>
      </c>
      <c r="D218" s="74"/>
      <c r="E218" s="9">
        <v>7.73438</v>
      </c>
      <c r="F218" s="10">
        <v>11.98878</v>
      </c>
      <c r="G218" s="10">
        <v>5.21784</v>
      </c>
      <c r="H218" s="11">
        <v>0.0717534</v>
      </c>
      <c r="I218" s="10">
        <v>5.63902</v>
      </c>
      <c r="J218" s="10">
        <v>6.05216</v>
      </c>
      <c r="K218" s="10">
        <v>5.4818</v>
      </c>
      <c r="L218" s="10">
        <v>4.6534</v>
      </c>
      <c r="M218" s="9">
        <v>0.27448</v>
      </c>
      <c r="N218" s="10">
        <v>6.43104</v>
      </c>
      <c r="O218" s="11">
        <v>0.9309186</v>
      </c>
      <c r="P218" s="47">
        <v>0.25492</v>
      </c>
      <c r="Q218" s="49">
        <v>0.0094721</v>
      </c>
      <c r="R218" s="76">
        <v>1.52896</v>
      </c>
      <c r="S218" s="49">
        <v>0.00511526</v>
      </c>
      <c r="T218" s="47">
        <v>0.3074</v>
      </c>
      <c r="U218" s="76">
        <v>3.1082</v>
      </c>
      <c r="V218" s="80">
        <v>11.278492199999999</v>
      </c>
      <c r="W218" s="78">
        <v>123.8</v>
      </c>
      <c r="X218" s="78">
        <v>114.5</v>
      </c>
      <c r="Y218" s="78">
        <v>134.4</v>
      </c>
      <c r="Z218" s="79">
        <v>162.90017092787573</v>
      </c>
    </row>
    <row r="219" spans="1:26" ht="13.5" customHeight="1">
      <c r="A219" s="121"/>
      <c r="B219" s="46" t="s">
        <v>29</v>
      </c>
      <c r="C219" s="5" t="s">
        <v>107</v>
      </c>
      <c r="D219" s="74"/>
      <c r="E219" s="9">
        <v>7.7325</v>
      </c>
      <c r="F219" s="10">
        <v>12.05571</v>
      </c>
      <c r="G219" s="10">
        <v>5.13952</v>
      </c>
      <c r="H219" s="11">
        <v>0.07046146</v>
      </c>
      <c r="I219" s="10">
        <v>5.64642</v>
      </c>
      <c r="J219" s="10">
        <v>6.13073</v>
      </c>
      <c r="K219" s="10">
        <v>5.49658</v>
      </c>
      <c r="L219" s="10">
        <v>4.58415</v>
      </c>
      <c r="M219" s="9">
        <v>0.273</v>
      </c>
      <c r="N219" s="10">
        <v>6.28277</v>
      </c>
      <c r="O219" s="11">
        <v>0.9311168</v>
      </c>
      <c r="P219" s="47">
        <v>0.25131</v>
      </c>
      <c r="Q219" s="49">
        <v>0.0094125</v>
      </c>
      <c r="R219" s="76">
        <v>1.50956</v>
      </c>
      <c r="S219" s="49">
        <v>0.00510163</v>
      </c>
      <c r="T219" s="47">
        <v>0.30633</v>
      </c>
      <c r="U219" s="76">
        <v>3.09823</v>
      </c>
      <c r="V219" s="80">
        <v>11.1950641</v>
      </c>
      <c r="W219" s="78">
        <v>124.3</v>
      </c>
      <c r="X219" s="78">
        <v>115.1</v>
      </c>
      <c r="Y219" s="78">
        <v>134.8</v>
      </c>
      <c r="Z219" s="79">
        <v>164.0510948619628</v>
      </c>
    </row>
    <row r="220" spans="2:26" ht="13.5" customHeight="1">
      <c r="B220" s="46" t="s">
        <v>30</v>
      </c>
      <c r="C220" s="5" t="s">
        <v>108</v>
      </c>
      <c r="D220" s="74"/>
      <c r="E220" s="9">
        <v>7.73212</v>
      </c>
      <c r="F220" s="10">
        <v>12.24017</v>
      </c>
      <c r="G220" s="10">
        <v>5.06265</v>
      </c>
      <c r="H220" s="11">
        <v>0.06894077</v>
      </c>
      <c r="I220" s="10">
        <v>5.71785</v>
      </c>
      <c r="J220" s="10">
        <v>6.12171</v>
      </c>
      <c r="K220" s="10">
        <v>5.48069</v>
      </c>
      <c r="L220" s="10">
        <v>4.51158</v>
      </c>
      <c r="M220" s="9">
        <v>0.27262</v>
      </c>
      <c r="N220" s="10">
        <v>6.15035</v>
      </c>
      <c r="O220" s="11">
        <v>0.9316111</v>
      </c>
      <c r="P220" s="47">
        <v>0.24735</v>
      </c>
      <c r="Q220" s="49">
        <v>0.0093481</v>
      </c>
      <c r="R220" s="76">
        <v>1.49733</v>
      </c>
      <c r="S220" s="49">
        <v>0.005089209999999999</v>
      </c>
      <c r="T220" s="47">
        <v>0.30542</v>
      </c>
      <c r="U220" s="76">
        <v>3.09075</v>
      </c>
      <c r="V220" s="80">
        <v>11.131605760000001</v>
      </c>
      <c r="W220" s="78">
        <v>124.8</v>
      </c>
      <c r="X220" s="78">
        <v>115.7</v>
      </c>
      <c r="Y220" s="78">
        <v>135.1</v>
      </c>
      <c r="Z220" s="79">
        <v>165.96254009461086</v>
      </c>
    </row>
    <row r="221" spans="2:26" ht="13.5" customHeight="1">
      <c r="B221" s="46" t="s">
        <v>31</v>
      </c>
      <c r="C221" s="5" t="s">
        <v>109</v>
      </c>
      <c r="D221" s="74"/>
      <c r="E221" s="9">
        <v>7.73208</v>
      </c>
      <c r="F221" s="10">
        <v>12.85104</v>
      </c>
      <c r="G221" s="10">
        <v>5.11454</v>
      </c>
      <c r="H221" s="11">
        <v>0.06886788</v>
      </c>
      <c r="I221" s="10">
        <v>5.77763</v>
      </c>
      <c r="J221" s="10">
        <v>6.15737</v>
      </c>
      <c r="K221" s="10">
        <v>5.51863</v>
      </c>
      <c r="L221" s="10">
        <v>4.5606</v>
      </c>
      <c r="M221" s="9">
        <v>0.27292</v>
      </c>
      <c r="N221" s="10">
        <v>6.06798</v>
      </c>
      <c r="O221" s="11">
        <v>0.9316763</v>
      </c>
      <c r="P221" s="47">
        <v>0.24987</v>
      </c>
      <c r="Q221" s="49">
        <v>0.0093366</v>
      </c>
      <c r="R221" s="76">
        <v>1.51181</v>
      </c>
      <c r="S221" s="49">
        <v>0.00512406</v>
      </c>
      <c r="T221" s="47">
        <v>0.30513</v>
      </c>
      <c r="U221" s="76">
        <v>3.06902</v>
      </c>
      <c r="V221" s="80">
        <v>11.24093624</v>
      </c>
      <c r="W221" s="78">
        <v>124.5</v>
      </c>
      <c r="X221" s="78">
        <v>115.5</v>
      </c>
      <c r="Y221" s="78">
        <v>134.6</v>
      </c>
      <c r="Z221" s="79">
        <v>165.6494846651688</v>
      </c>
    </row>
    <row r="222" spans="2:26" ht="13.5" customHeight="1">
      <c r="B222" s="46" t="s">
        <v>20</v>
      </c>
      <c r="C222" s="5" t="s">
        <v>110</v>
      </c>
      <c r="D222" s="74"/>
      <c r="E222" s="9">
        <v>7.73554</v>
      </c>
      <c r="F222" s="10">
        <v>12.87454</v>
      </c>
      <c r="G222" s="10">
        <v>4.98785</v>
      </c>
      <c r="H222" s="11">
        <v>0.06795188</v>
      </c>
      <c r="I222" s="10">
        <v>5.6831</v>
      </c>
      <c r="J222" s="10">
        <v>6.1696</v>
      </c>
      <c r="K222" s="10">
        <v>5.53031</v>
      </c>
      <c r="L222" s="10">
        <v>4.44535</v>
      </c>
      <c r="M222" s="9">
        <v>0.27475</v>
      </c>
      <c r="N222" s="10">
        <v>5.83175</v>
      </c>
      <c r="O222" s="11">
        <v>0.9321115</v>
      </c>
      <c r="P222" s="47">
        <v>0.24348</v>
      </c>
      <c r="Q222" s="49">
        <v>0.009223</v>
      </c>
      <c r="R222" s="76">
        <v>1.47744</v>
      </c>
      <c r="S222" s="49">
        <v>0.005077880000000001</v>
      </c>
      <c r="T222" s="47">
        <v>0.30385</v>
      </c>
      <c r="U222" s="76">
        <v>3.06898</v>
      </c>
      <c r="V222" s="80">
        <v>11.1259152</v>
      </c>
      <c r="W222" s="78">
        <v>125</v>
      </c>
      <c r="X222" s="78">
        <v>116</v>
      </c>
      <c r="Y222" s="78">
        <v>135.2</v>
      </c>
      <c r="Z222" s="79">
        <v>166.94106625654575</v>
      </c>
    </row>
    <row r="223" spans="1:26" ht="21" customHeight="1">
      <c r="A223" s="110">
        <v>1997</v>
      </c>
      <c r="B223" s="46" t="s">
        <v>21</v>
      </c>
      <c r="C223" s="5" t="s">
        <v>99</v>
      </c>
      <c r="D223" s="74"/>
      <c r="E223" s="9">
        <v>7.7391153846</v>
      </c>
      <c r="F223" s="10">
        <v>12.8826923076</v>
      </c>
      <c r="G223" s="10">
        <v>4.8338076923</v>
      </c>
      <c r="H223" s="11">
        <f>65.7561538461/1000</f>
        <v>0.06575615384610001</v>
      </c>
      <c r="I223" s="10">
        <v>5.7296346153</v>
      </c>
      <c r="J223" s="10">
        <v>6.0349807692</v>
      </c>
      <c r="K223" s="10">
        <v>5.5109038461</v>
      </c>
      <c r="L223" s="10">
        <v>4.3045192307</v>
      </c>
      <c r="M223" s="9">
        <v>0.27525</v>
      </c>
      <c r="N223" s="10">
        <v>5.5708653846</v>
      </c>
      <c r="O223" s="11">
        <v>0.9328163076</v>
      </c>
      <c r="P223" s="47">
        <v>0.2360192307</v>
      </c>
      <c r="Q223" s="49">
        <f>0.9115903846/100</f>
        <v>0.009115903845999999</v>
      </c>
      <c r="R223" s="76">
        <v>1.4329038461</v>
      </c>
      <c r="S223" s="49">
        <v>4.962326923</v>
      </c>
      <c r="T223" s="47">
        <v>0.3023846153</v>
      </c>
      <c r="U223" s="76">
        <v>3.112</v>
      </c>
      <c r="V223" s="80">
        <v>10.9584023809</v>
      </c>
      <c r="W223" s="78">
        <v>126</v>
      </c>
      <c r="X223" s="78">
        <v>117.1</v>
      </c>
      <c r="Y223" s="78">
        <v>136</v>
      </c>
      <c r="Z223" s="79">
        <v>168.29550734647697</v>
      </c>
    </row>
    <row r="224" spans="2:26" ht="13.5" customHeight="1">
      <c r="B224" s="46" t="s">
        <v>22</v>
      </c>
      <c r="C224" s="5" t="s">
        <v>100</v>
      </c>
      <c r="D224" s="74"/>
      <c r="E224" s="9">
        <v>7.7468809523</v>
      </c>
      <c r="F224" s="10">
        <v>12.5756428571</v>
      </c>
      <c r="G224" s="10">
        <v>4.6273571428</v>
      </c>
      <c r="H224" s="11">
        <f>63.0628571428/1000</f>
        <v>0.0630628571428</v>
      </c>
      <c r="I224" s="10">
        <v>5.7178571428</v>
      </c>
      <c r="J224" s="10">
        <v>5.9509047619</v>
      </c>
      <c r="K224" s="10">
        <v>5.4663095238</v>
      </c>
      <c r="L224" s="10">
        <v>4.1195238095</v>
      </c>
      <c r="M224" s="9">
        <v>0.2741666666</v>
      </c>
      <c r="N224" s="10">
        <v>5.3258809523</v>
      </c>
      <c r="O224" s="11">
        <v>0.9341925952</v>
      </c>
      <c r="P224" s="47">
        <v>0.2255714285</v>
      </c>
      <c r="Q224" s="49">
        <f>0.891997619/100</f>
        <v>0.00891997619</v>
      </c>
      <c r="R224" s="76">
        <v>1.3711190476</v>
      </c>
      <c r="S224" s="49">
        <v>4.6939047619</v>
      </c>
      <c r="T224" s="47">
        <v>0.2999523809</v>
      </c>
      <c r="U224" s="76">
        <v>3.122095238</v>
      </c>
      <c r="V224" s="80">
        <v>10.7242729411</v>
      </c>
      <c r="W224" s="78">
        <v>127.6</v>
      </c>
      <c r="X224" s="78">
        <v>118.9</v>
      </c>
      <c r="Y224" s="78">
        <v>137.4</v>
      </c>
      <c r="Z224" s="79">
        <v>171.1793061060658</v>
      </c>
    </row>
    <row r="225" spans="2:26" ht="13.5" customHeight="1">
      <c r="B225" s="46" t="s">
        <v>23</v>
      </c>
      <c r="C225" s="5" t="s">
        <v>101</v>
      </c>
      <c r="D225" s="74"/>
      <c r="E225" s="9">
        <v>7.7456304347</v>
      </c>
      <c r="F225" s="10">
        <v>12.4533043478</v>
      </c>
      <c r="G225" s="10">
        <v>4.5655</v>
      </c>
      <c r="H225" s="11">
        <f>63.2736956521/1000</f>
        <v>0.0632736956521</v>
      </c>
      <c r="I225" s="10">
        <v>5.656</v>
      </c>
      <c r="J225" s="10">
        <v>6.1020434782</v>
      </c>
      <c r="K225" s="10">
        <v>5.4014782608</v>
      </c>
      <c r="L225" s="10">
        <v>4.0578695652</v>
      </c>
      <c r="M225" s="9">
        <v>0.2725434782</v>
      </c>
      <c r="N225" s="10">
        <v>5.2834347826</v>
      </c>
      <c r="O225" s="11">
        <v>0.9336764347</v>
      </c>
      <c r="P225" s="47">
        <v>0.2226956521</v>
      </c>
      <c r="Q225" s="49">
        <f>0.8836086956/100</f>
        <v>0.008836086956</v>
      </c>
      <c r="R225" s="76">
        <v>1.3543260869</v>
      </c>
      <c r="S225" s="49">
        <v>4.5851521739</v>
      </c>
      <c r="T225" s="47">
        <v>0.3000434782</v>
      </c>
      <c r="U225" s="76">
        <v>3.1321086956</v>
      </c>
      <c r="V225" s="80">
        <v>10.66995</v>
      </c>
      <c r="W225" s="78">
        <v>128</v>
      </c>
      <c r="X225" s="78">
        <v>119.2</v>
      </c>
      <c r="Y225" s="78">
        <v>137.8</v>
      </c>
      <c r="Z225" s="79">
        <v>172.9627188335728</v>
      </c>
    </row>
    <row r="226" spans="2:26" ht="13.5" customHeight="1">
      <c r="B226" s="46" t="s">
        <v>24</v>
      </c>
      <c r="C226" s="5" t="s">
        <v>102</v>
      </c>
      <c r="D226" s="74"/>
      <c r="E226" s="9">
        <v>7.74822</v>
      </c>
      <c r="F226" s="10">
        <v>12.6301</v>
      </c>
      <c r="G226" s="10">
        <v>4.531</v>
      </c>
      <c r="H226" s="11">
        <f>61.7246/1000</f>
        <v>0.061724600000000004</v>
      </c>
      <c r="I226" s="10">
        <v>5.56118</v>
      </c>
      <c r="J226" s="10">
        <v>6.03714</v>
      </c>
      <c r="K226" s="10">
        <v>5.38346</v>
      </c>
      <c r="L226" s="10">
        <v>4.02992</v>
      </c>
      <c r="M226" s="9">
        <v>0.27054</v>
      </c>
      <c r="N226" s="10">
        <v>5.30732</v>
      </c>
      <c r="O226" s="11">
        <v>0.93399302</v>
      </c>
      <c r="P226" s="47">
        <v>0.22092</v>
      </c>
      <c r="Q226" s="49">
        <f>0.866886/100</f>
        <v>0.00866886</v>
      </c>
      <c r="R226" s="76">
        <v>1.3461</v>
      </c>
      <c r="S226" s="49">
        <v>4.58544</v>
      </c>
      <c r="T226" s="47">
        <v>0.298708</v>
      </c>
      <c r="U226" s="76">
        <v>3.10172</v>
      </c>
      <c r="V226" s="80">
        <v>10.6274504545</v>
      </c>
      <c r="W226" s="78">
        <v>128.6</v>
      </c>
      <c r="X226" s="78">
        <v>120.1</v>
      </c>
      <c r="Y226" s="78">
        <v>138.2</v>
      </c>
      <c r="Z226" s="79">
        <v>174.236650396367</v>
      </c>
    </row>
    <row r="227" spans="2:26" ht="13.5" customHeight="1">
      <c r="B227" s="46" t="s">
        <v>25</v>
      </c>
      <c r="C227" s="5" t="s">
        <v>103</v>
      </c>
      <c r="D227" s="74"/>
      <c r="E227" s="9">
        <v>7.7426851851</v>
      </c>
      <c r="F227" s="10">
        <v>12.6381388888</v>
      </c>
      <c r="G227" s="10">
        <v>4.5436111111</v>
      </c>
      <c r="H227" s="11">
        <f>65.0112962962/1000</f>
        <v>0.0650112962962</v>
      </c>
      <c r="I227" s="10">
        <v>5.6088888888</v>
      </c>
      <c r="J227" s="10">
        <v>6.0021111111</v>
      </c>
      <c r="K227" s="10">
        <v>5.3959074074</v>
      </c>
      <c r="L227" s="10">
        <v>4.0397962962</v>
      </c>
      <c r="M227" s="9">
        <v>0.2705</v>
      </c>
      <c r="N227" s="10">
        <v>5.407074074</v>
      </c>
      <c r="O227" s="11">
        <v>0.9336117407</v>
      </c>
      <c r="P227" s="47">
        <v>0.2215</v>
      </c>
      <c r="Q227" s="49">
        <f>0.868074074/100</f>
        <v>0.00868074074</v>
      </c>
      <c r="R227" s="76">
        <v>1.3482962962</v>
      </c>
      <c r="S227" s="49">
        <v>4.6117592592</v>
      </c>
      <c r="T227" s="47">
        <v>0.3015537037</v>
      </c>
      <c r="U227" s="76">
        <v>3.0937407407</v>
      </c>
      <c r="V227" s="80">
        <v>10.7218933333</v>
      </c>
      <c r="W227" s="78">
        <v>127.7</v>
      </c>
      <c r="X227" s="78">
        <v>118.9</v>
      </c>
      <c r="Y227" s="78">
        <v>137.7</v>
      </c>
      <c r="Z227" s="79">
        <v>173.42971911395347</v>
      </c>
    </row>
    <row r="228" spans="2:26" ht="13.5" customHeight="1">
      <c r="B228" s="46" t="s">
        <v>26</v>
      </c>
      <c r="C228" s="5" t="s">
        <v>104</v>
      </c>
      <c r="D228" s="74"/>
      <c r="E228" s="9">
        <v>7.7428636363</v>
      </c>
      <c r="F228" s="10">
        <v>12.7170227272</v>
      </c>
      <c r="G228" s="10">
        <v>4.4869318181</v>
      </c>
      <c r="H228" s="11">
        <f>67.6888636363/1000</f>
        <v>0.0676888636363</v>
      </c>
      <c r="I228" s="10">
        <v>5.5939772727</v>
      </c>
      <c r="J228" s="10">
        <v>5.84225</v>
      </c>
      <c r="K228" s="10">
        <v>5.4293181818</v>
      </c>
      <c r="L228" s="10">
        <v>3.9879318181</v>
      </c>
      <c r="M228" s="9">
        <v>0.269590909</v>
      </c>
      <c r="N228" s="10">
        <v>5.374340909</v>
      </c>
      <c r="O228" s="11">
        <v>0.9338737045</v>
      </c>
      <c r="P228" s="47">
        <v>0.2186818181</v>
      </c>
      <c r="Q228" s="49">
        <f>0.8705977272/100</f>
        <v>0.008705977271999999</v>
      </c>
      <c r="R228" s="76">
        <v>1.3296136363</v>
      </c>
      <c r="S228" s="49">
        <v>4.5820227272</v>
      </c>
      <c r="T228" s="47">
        <v>0.3248136363</v>
      </c>
      <c r="U228" s="76">
        <v>3.0837272727</v>
      </c>
      <c r="V228" s="80">
        <v>10.7649821052</v>
      </c>
      <c r="W228" s="78">
        <v>127.1</v>
      </c>
      <c r="X228" s="78">
        <v>117.9</v>
      </c>
      <c r="Y228" s="78">
        <v>137.5</v>
      </c>
      <c r="Z228" s="79">
        <v>172.60519692200322</v>
      </c>
    </row>
    <row r="229" spans="2:26" ht="13.5" customHeight="1">
      <c r="B229" s="46" t="s">
        <v>27</v>
      </c>
      <c r="C229" s="5" t="s">
        <v>105</v>
      </c>
      <c r="D229" s="74"/>
      <c r="E229" s="9">
        <v>7.74442</v>
      </c>
      <c r="F229" s="10">
        <v>12.96294</v>
      </c>
      <c r="G229" s="10">
        <v>4.32234</v>
      </c>
      <c r="H229" s="11">
        <f>67.2968/1000</f>
        <v>0.0672968</v>
      </c>
      <c r="I229" s="10">
        <v>5.62668</v>
      </c>
      <c r="J229" s="10">
        <v>5.74292</v>
      </c>
      <c r="K229" s="10">
        <v>5.33874</v>
      </c>
      <c r="L229" s="10">
        <v>3.83788</v>
      </c>
      <c r="M229" s="9">
        <v>0.26766</v>
      </c>
      <c r="N229" s="10">
        <v>5.22882</v>
      </c>
      <c r="O229" s="11">
        <v>0.93411782</v>
      </c>
      <c r="P229" s="47">
        <v>0.2105</v>
      </c>
      <c r="Q229" s="49">
        <f>0.869566/100</f>
        <v>0.00869566</v>
      </c>
      <c r="R229" s="76">
        <v>1.28132</v>
      </c>
      <c r="S229" s="49">
        <v>4.4509</v>
      </c>
      <c r="T229" s="47">
        <v>0.268304</v>
      </c>
      <c r="U229" s="76">
        <v>3.0104</v>
      </c>
      <c r="V229" s="80">
        <v>10.654253</v>
      </c>
      <c r="W229" s="78">
        <v>128.2</v>
      </c>
      <c r="X229" s="78">
        <v>119</v>
      </c>
      <c r="Y229" s="78">
        <v>138.5</v>
      </c>
      <c r="Z229" s="79">
        <v>175.54854287826598</v>
      </c>
    </row>
    <row r="230" spans="2:26" ht="13.5" customHeight="1">
      <c r="B230" s="46" t="s">
        <v>28</v>
      </c>
      <c r="C230" s="5" t="s">
        <v>106</v>
      </c>
      <c r="D230" s="74"/>
      <c r="E230" s="9">
        <v>7.74298</v>
      </c>
      <c r="F230" s="10">
        <v>12.43654</v>
      </c>
      <c r="G230" s="10">
        <v>4.20496</v>
      </c>
      <c r="H230" s="11">
        <f>65.6842/1000</f>
        <v>0.0656842</v>
      </c>
      <c r="I230" s="10">
        <v>5.57658</v>
      </c>
      <c r="J230" s="10">
        <v>5.73464</v>
      </c>
      <c r="K230" s="10">
        <v>5.1863</v>
      </c>
      <c r="L230" s="10">
        <v>3.73554</v>
      </c>
      <c r="M230" s="9">
        <v>0.26226</v>
      </c>
      <c r="N230" s="10">
        <v>5.11332</v>
      </c>
      <c r="O230" s="11">
        <v>0.93413542</v>
      </c>
      <c r="P230" s="47">
        <v>0.20482</v>
      </c>
      <c r="Q230" s="49">
        <f>0.86481/100</f>
        <v>0.008648099999999999</v>
      </c>
      <c r="R230" s="76">
        <v>1.24872</v>
      </c>
      <c r="S230" s="49">
        <v>4.31618</v>
      </c>
      <c r="T230" s="47">
        <v>0.24584</v>
      </c>
      <c r="U230" s="76">
        <v>2.82466</v>
      </c>
      <c r="V230" s="80">
        <v>10.48228</v>
      </c>
      <c r="W230" s="78">
        <v>129.8</v>
      </c>
      <c r="X230" s="78">
        <v>120.8</v>
      </c>
      <c r="Y230" s="78">
        <v>140</v>
      </c>
      <c r="Z230" s="79">
        <v>177.99869422332475</v>
      </c>
    </row>
    <row r="231" spans="2:26" ht="13.5" customHeight="1">
      <c r="B231" s="46" t="s">
        <v>29</v>
      </c>
      <c r="C231" s="5" t="s">
        <v>107</v>
      </c>
      <c r="D231" s="74"/>
      <c r="E231" s="9">
        <v>7.74274</v>
      </c>
      <c r="F231" s="10">
        <v>12.39688</v>
      </c>
      <c r="G231" s="10">
        <v>4.33036</v>
      </c>
      <c r="H231" s="11">
        <f>64.0672/1000</f>
        <v>0.0640672</v>
      </c>
      <c r="I231" s="10">
        <v>5.58186</v>
      </c>
      <c r="J231" s="10">
        <v>5.60434</v>
      </c>
      <c r="K231" s="10">
        <v>5.10948</v>
      </c>
      <c r="L231" s="10">
        <v>3.84662</v>
      </c>
      <c r="M231" s="9">
        <v>0.26174</v>
      </c>
      <c r="N231" s="10">
        <v>5.26102</v>
      </c>
      <c r="O231" s="11">
        <v>0.9344652</v>
      </c>
      <c r="P231" s="47">
        <v>0.21096</v>
      </c>
      <c r="Q231" s="49">
        <f>0.85162/100</f>
        <v>0.0085162</v>
      </c>
      <c r="R231" s="76">
        <v>1.2892</v>
      </c>
      <c r="S231" s="49">
        <v>4.44966</v>
      </c>
      <c r="T231" s="47">
        <v>0.224414</v>
      </c>
      <c r="U231" s="76">
        <v>2.57782</v>
      </c>
      <c r="V231" s="80">
        <v>10.526206</v>
      </c>
      <c r="W231" s="78">
        <v>130.3</v>
      </c>
      <c r="X231" s="78">
        <v>121.7</v>
      </c>
      <c r="Y231" s="78">
        <v>140</v>
      </c>
      <c r="Z231" s="79">
        <v>178.1704595923629</v>
      </c>
    </row>
    <row r="232" spans="2:26" ht="13.5" customHeight="1">
      <c r="B232" s="46" t="s">
        <v>30</v>
      </c>
      <c r="C232" s="5" t="s">
        <v>108</v>
      </c>
      <c r="D232" s="74"/>
      <c r="E232" s="9">
        <v>7.7347083333</v>
      </c>
      <c r="F232" s="10">
        <v>12.6092708333</v>
      </c>
      <c r="G232" s="10">
        <v>4.3964375</v>
      </c>
      <c r="H232" s="11">
        <f>63.8435416666/1000</f>
        <v>0.0638435416666</v>
      </c>
      <c r="I232" s="10">
        <v>5.5810625</v>
      </c>
      <c r="J232" s="10">
        <v>5.5704583333</v>
      </c>
      <c r="K232" s="10">
        <v>4.9607708333</v>
      </c>
      <c r="L232" s="10">
        <v>3.9038541666</v>
      </c>
      <c r="M232" s="9">
        <v>0.255375</v>
      </c>
      <c r="N232" s="10">
        <v>5.3164791666</v>
      </c>
      <c r="O232" s="11">
        <v>0.9340697291</v>
      </c>
      <c r="P232" s="47">
        <v>0.2144791666</v>
      </c>
      <c r="Q232" s="49">
        <f>0.8364395833/100</f>
        <v>0.008364395833</v>
      </c>
      <c r="R232" s="76">
        <v>1.3119791666</v>
      </c>
      <c r="S232" s="49">
        <v>4.5050625</v>
      </c>
      <c r="T232" s="47">
        <v>0.2084270833</v>
      </c>
      <c r="U232" s="76">
        <v>2.3626666666</v>
      </c>
      <c r="V232" s="80">
        <v>10.597774</v>
      </c>
      <c r="W232" s="78">
        <v>131</v>
      </c>
      <c r="X232" s="78">
        <v>122.7</v>
      </c>
      <c r="Y232" s="78">
        <v>140.3</v>
      </c>
      <c r="Z232" s="79">
        <v>180.66378479592944</v>
      </c>
    </row>
    <row r="233" spans="2:26" ht="13.5" customHeight="1">
      <c r="B233" s="46" t="s">
        <v>31</v>
      </c>
      <c r="C233" s="5" t="s">
        <v>109</v>
      </c>
      <c r="D233" s="74"/>
      <c r="E233" s="9">
        <v>7.72962</v>
      </c>
      <c r="F233" s="10">
        <v>13.03586</v>
      </c>
      <c r="G233" s="10">
        <v>4.4634</v>
      </c>
      <c r="H233" s="11">
        <f>61.8334/1000</f>
        <v>0.0618334</v>
      </c>
      <c r="I233" s="10">
        <v>5.47276</v>
      </c>
      <c r="J233" s="10">
        <v>5.3727</v>
      </c>
      <c r="K233" s="10">
        <v>4.8916</v>
      </c>
      <c r="L233" s="10">
        <v>3.96162</v>
      </c>
      <c r="M233" s="9">
        <v>0.24226</v>
      </c>
      <c r="N233" s="10">
        <v>5.49624</v>
      </c>
      <c r="O233" s="11">
        <v>0.933565</v>
      </c>
      <c r="P233" s="47">
        <v>0.21774</v>
      </c>
      <c r="Q233" s="49">
        <f>0.750188/100</f>
        <v>0.00750188</v>
      </c>
      <c r="R233" s="76">
        <v>1.33382</v>
      </c>
      <c r="S233" s="49">
        <v>4.56906</v>
      </c>
      <c r="T233" s="47">
        <v>0.201274</v>
      </c>
      <c r="U233" s="76">
        <v>2.29078</v>
      </c>
      <c r="V233" s="80">
        <v>10.6264968421</v>
      </c>
      <c r="W233" s="78">
        <v>132.6</v>
      </c>
      <c r="X233" s="78">
        <v>125.2</v>
      </c>
      <c r="Y233" s="78">
        <v>141</v>
      </c>
      <c r="Z233" s="79">
        <v>183.2235298734555</v>
      </c>
    </row>
    <row r="234" spans="2:26" ht="13.5" customHeight="1">
      <c r="B234" s="46" t="s">
        <v>20</v>
      </c>
      <c r="C234" s="5" t="s">
        <v>110</v>
      </c>
      <c r="D234" s="74"/>
      <c r="E234" s="9">
        <v>7.7435</v>
      </c>
      <c r="F234" s="10">
        <v>12.8716</v>
      </c>
      <c r="G234" s="10">
        <v>4.35522</v>
      </c>
      <c r="H234" s="11">
        <f>59.794/1000</f>
        <v>0.059794</v>
      </c>
      <c r="I234" s="10">
        <v>5.42936</v>
      </c>
      <c r="J234" s="10">
        <v>5.13208</v>
      </c>
      <c r="K234" s="10">
        <v>4.70282</v>
      </c>
      <c r="L234" s="10">
        <v>3.86486</v>
      </c>
      <c r="M234" s="9">
        <v>0.23446</v>
      </c>
      <c r="N234" s="10">
        <v>5.38348</v>
      </c>
      <c r="O234" s="11">
        <v>0.9353206</v>
      </c>
      <c r="P234" s="47">
        <v>0.21232</v>
      </c>
      <c r="Q234" s="49">
        <f>0.52839/100</f>
        <v>0.0052839</v>
      </c>
      <c r="R234" s="76">
        <v>1.3015</v>
      </c>
      <c r="S234" s="49">
        <v>4.45322</v>
      </c>
      <c r="T234" s="47">
        <v>0.179042</v>
      </c>
      <c r="U234" s="76">
        <v>2.05644</v>
      </c>
      <c r="V234" s="80">
        <v>10.48648</v>
      </c>
      <c r="W234" s="78">
        <v>136.5</v>
      </c>
      <c r="X234" s="78">
        <v>130.2</v>
      </c>
      <c r="Y234" s="78">
        <v>143.5</v>
      </c>
      <c r="Z234" s="79">
        <v>189.12887317550098</v>
      </c>
    </row>
    <row r="235" spans="1:26" ht="21" customHeight="1">
      <c r="A235" s="110">
        <v>1998</v>
      </c>
      <c r="B235" s="46" t="s">
        <v>21</v>
      </c>
      <c r="C235" s="5" t="s">
        <v>99</v>
      </c>
      <c r="D235" s="74"/>
      <c r="E235" s="9">
        <v>7.7423695652</v>
      </c>
      <c r="F235" s="10">
        <v>12.6723913043</v>
      </c>
      <c r="G235" s="10">
        <v>4.2630652173</v>
      </c>
      <c r="H235" s="11">
        <f>59.619347826/1000</f>
        <v>0.059619347826</v>
      </c>
      <c r="I235" s="10">
        <v>5.3892391304</v>
      </c>
      <c r="J235" s="10">
        <v>5.0639565217</v>
      </c>
      <c r="K235" s="10">
        <v>4.4296956521</v>
      </c>
      <c r="L235" s="10">
        <v>3.7841086956</v>
      </c>
      <c r="M235" s="9">
        <v>0.2232173913</v>
      </c>
      <c r="N235" s="10">
        <v>5.2497173913</v>
      </c>
      <c r="O235" s="11">
        <v>0.9356546521</v>
      </c>
      <c r="P235" s="47">
        <v>0.2081956521</v>
      </c>
      <c r="Q235" s="49">
        <f>0.4605956521/100</f>
        <v>0.004605956521</v>
      </c>
      <c r="R235" s="76">
        <v>1.2739130434</v>
      </c>
      <c r="S235" s="49">
        <v>4.3436521739</v>
      </c>
      <c r="T235" s="47">
        <v>0.1507391304</v>
      </c>
      <c r="U235" s="76">
        <v>1.7734565217</v>
      </c>
      <c r="V235" s="80">
        <v>10.39115</v>
      </c>
      <c r="W235" s="78">
        <v>139.2</v>
      </c>
      <c r="X235" s="78">
        <v>133.5</v>
      </c>
      <c r="Y235" s="78">
        <v>145.5</v>
      </c>
      <c r="Z235" s="79">
        <v>193.3698369304982</v>
      </c>
    </row>
    <row r="236" spans="2:26" ht="13.5" customHeight="1">
      <c r="B236" s="46" t="s">
        <v>22</v>
      </c>
      <c r="C236" s="5" t="s">
        <v>100</v>
      </c>
      <c r="D236" s="74"/>
      <c r="E236" s="9">
        <v>7.7404583333</v>
      </c>
      <c r="F236" s="10">
        <v>12.7005416666</v>
      </c>
      <c r="G236" s="10">
        <v>4.2669166666</v>
      </c>
      <c r="H236" s="11">
        <f>61.54875/1000</f>
        <v>0.06154875</v>
      </c>
      <c r="I236" s="10">
        <v>5.3970208333</v>
      </c>
      <c r="J236" s="10">
        <v>5.2165416666</v>
      </c>
      <c r="K236" s="10">
        <v>4.686125</v>
      </c>
      <c r="L236" s="10">
        <v>3.7856875</v>
      </c>
      <c r="M236" s="9">
        <v>0.2250416666</v>
      </c>
      <c r="N236" s="10">
        <v>5.2885416666</v>
      </c>
      <c r="O236" s="11">
        <v>0.9352488125</v>
      </c>
      <c r="P236" s="47">
        <v>0.2081458333</v>
      </c>
      <c r="Q236" s="49">
        <f>0.4792020833/100</f>
        <v>0.004792020833</v>
      </c>
      <c r="R236" s="76">
        <v>1.273875</v>
      </c>
      <c r="S236" s="49">
        <v>4.3340625</v>
      </c>
      <c r="T236" s="47">
        <v>0.1696083333</v>
      </c>
      <c r="U236" s="76">
        <v>2.0349791666</v>
      </c>
      <c r="V236" s="80">
        <v>10.45171</v>
      </c>
      <c r="W236" s="78">
        <v>137.5</v>
      </c>
      <c r="X236" s="78">
        <v>131.3</v>
      </c>
      <c r="Y236" s="78">
        <v>144.3</v>
      </c>
      <c r="Z236" s="79">
        <v>190.70683317066815</v>
      </c>
    </row>
    <row r="237" spans="2:26" ht="13.5" customHeight="1">
      <c r="B237" s="46" t="s">
        <v>23</v>
      </c>
      <c r="C237" s="5" t="s">
        <v>101</v>
      </c>
      <c r="D237" s="74"/>
      <c r="E237" s="9">
        <v>7.7455384615</v>
      </c>
      <c r="F237" s="10">
        <v>12.8595</v>
      </c>
      <c r="G237" s="10">
        <v>4.24175</v>
      </c>
      <c r="H237" s="11">
        <f>60.1267307692/1000</f>
        <v>0.0601267307692</v>
      </c>
      <c r="I237" s="10">
        <v>5.4707884615</v>
      </c>
      <c r="J237" s="10">
        <v>5.1916346153</v>
      </c>
      <c r="K237" s="10">
        <v>4.7978461538</v>
      </c>
      <c r="L237" s="10">
        <v>3.763826923</v>
      </c>
      <c r="M237" s="9">
        <v>0.2348846153</v>
      </c>
      <c r="N237" s="10">
        <v>5.2062692307</v>
      </c>
      <c r="O237" s="11">
        <v>0.93551025</v>
      </c>
      <c r="P237" s="47">
        <v>0.2069423076</v>
      </c>
      <c r="Q237" s="49">
        <f>0.5222961538/100</f>
        <v>0.005222961538</v>
      </c>
      <c r="R237" s="76">
        <v>1.2659615384</v>
      </c>
      <c r="S237" s="49">
        <v>4.3191346153</v>
      </c>
      <c r="T237" s="47">
        <v>0.1887365384</v>
      </c>
      <c r="U237" s="76">
        <v>2.0838461538</v>
      </c>
      <c r="V237" s="80">
        <v>10.4126</v>
      </c>
      <c r="W237" s="78">
        <v>136.5</v>
      </c>
      <c r="X237" s="78">
        <v>130</v>
      </c>
      <c r="Y237" s="78">
        <v>143.7</v>
      </c>
      <c r="Z237" s="79">
        <v>190.41173769596585</v>
      </c>
    </row>
    <row r="238" spans="2:26" ht="13.5" customHeight="1">
      <c r="B238" s="46" t="s">
        <v>24</v>
      </c>
      <c r="C238" s="5" t="s">
        <v>102</v>
      </c>
      <c r="D238" s="74"/>
      <c r="E238" s="9">
        <v>7.7489545454</v>
      </c>
      <c r="F238" s="10">
        <v>12.9641136363</v>
      </c>
      <c r="G238" s="10">
        <v>4.274840909</v>
      </c>
      <c r="H238" s="11">
        <f>58.7529545454/1000</f>
        <v>0.0587529545454</v>
      </c>
      <c r="I238" s="10">
        <v>5.4242045454</v>
      </c>
      <c r="J238" s="10">
        <v>5.0609545454</v>
      </c>
      <c r="K238" s="10">
        <v>4.8409090909</v>
      </c>
      <c r="L238" s="10">
        <v>3.7970454545</v>
      </c>
      <c r="M238" s="9">
        <v>0.232590909</v>
      </c>
      <c r="N238" s="10">
        <v>5.1523181818</v>
      </c>
      <c r="O238" s="11">
        <v>0.9359294545</v>
      </c>
      <c r="P238" s="47">
        <v>0.2085227272</v>
      </c>
      <c r="Q238" s="49">
        <f>0.5589931818/100</f>
        <v>0.0055899318180000004</v>
      </c>
      <c r="R238" s="76">
        <v>1.2757954545</v>
      </c>
      <c r="S238" s="49">
        <v>4.3385681818</v>
      </c>
      <c r="T238" s="47">
        <v>0.1960340909</v>
      </c>
      <c r="U238" s="76">
        <v>2.0754545454</v>
      </c>
      <c r="V238" s="80">
        <v>10.41162</v>
      </c>
      <c r="W238" s="78">
        <v>136.5</v>
      </c>
      <c r="X238" s="78">
        <v>130.2</v>
      </c>
      <c r="Y238" s="78">
        <v>143.6</v>
      </c>
      <c r="Z238" s="79">
        <v>191.67718893850503</v>
      </c>
    </row>
    <row r="239" spans="2:26" ht="13.5" customHeight="1">
      <c r="B239" s="46" t="s">
        <v>25</v>
      </c>
      <c r="C239" s="5" t="s">
        <v>103</v>
      </c>
      <c r="D239" s="74"/>
      <c r="E239" s="9">
        <v>7.74886</v>
      </c>
      <c r="F239" s="10">
        <v>12.7123</v>
      </c>
      <c r="G239" s="10">
        <v>4.3646</v>
      </c>
      <c r="H239" s="11">
        <f>57.536/1000</f>
        <v>0.057536000000000004</v>
      </c>
      <c r="I239" s="10">
        <v>5.371</v>
      </c>
      <c r="J239" s="10">
        <v>4.9004</v>
      </c>
      <c r="K239" s="10">
        <v>4.75348</v>
      </c>
      <c r="L239" s="10">
        <v>3.87444</v>
      </c>
      <c r="M239" s="9">
        <v>0.23168</v>
      </c>
      <c r="N239" s="10">
        <v>5.23704</v>
      </c>
      <c r="O239" s="11">
        <v>0.93590644</v>
      </c>
      <c r="P239" s="47">
        <v>0.21296</v>
      </c>
      <c r="Q239" s="49">
        <f>0.55765/100</f>
        <v>0.0055765</v>
      </c>
      <c r="R239" s="76">
        <v>1.30232</v>
      </c>
      <c r="S239" s="49">
        <v>4.43792</v>
      </c>
      <c r="T239" s="47">
        <v>0.19905</v>
      </c>
      <c r="U239" s="76">
        <v>2.04424</v>
      </c>
      <c r="V239" s="80">
        <v>10.41396</v>
      </c>
      <c r="W239" s="78">
        <v>136.9</v>
      </c>
      <c r="X239" s="78">
        <v>130.8</v>
      </c>
      <c r="Y239" s="78">
        <v>143.7</v>
      </c>
      <c r="Z239" s="79">
        <v>192.27918568935254</v>
      </c>
    </row>
    <row r="240" spans="2:26" ht="13.5" customHeight="1">
      <c r="B240" s="46" t="s">
        <v>26</v>
      </c>
      <c r="C240" s="5" t="s">
        <v>104</v>
      </c>
      <c r="D240" s="74"/>
      <c r="E240" s="9">
        <v>7.7467115384</v>
      </c>
      <c r="F240" s="10">
        <v>12.7746538461</v>
      </c>
      <c r="G240" s="10">
        <v>4.324326923</v>
      </c>
      <c r="H240" s="11">
        <f>55.1638461538/1000</f>
        <v>0.0551638461538</v>
      </c>
      <c r="I240" s="10">
        <v>5.2905384615</v>
      </c>
      <c r="J240" s="10">
        <v>4.673076923</v>
      </c>
      <c r="K240" s="10">
        <v>4.5787596153</v>
      </c>
      <c r="L240" s="10">
        <v>3.8365</v>
      </c>
      <c r="M240" s="9">
        <v>0.2268846153</v>
      </c>
      <c r="N240" s="10">
        <v>5.1842307692</v>
      </c>
      <c r="O240" s="11">
        <v>0.9356147307</v>
      </c>
      <c r="P240" s="47">
        <v>0.2108653846</v>
      </c>
      <c r="Q240" s="49">
        <f>0.555926923/100</f>
        <v>0.00555926923</v>
      </c>
      <c r="R240" s="76">
        <v>1.2901730769</v>
      </c>
      <c r="S240" s="49">
        <v>4.3995384615</v>
      </c>
      <c r="T240" s="47">
        <v>0.1837096153</v>
      </c>
      <c r="U240" s="76">
        <v>1.9449807692</v>
      </c>
      <c r="V240" s="80">
        <v>10.33092</v>
      </c>
      <c r="W240" s="78">
        <v>138.6</v>
      </c>
      <c r="X240" s="78">
        <v>133</v>
      </c>
      <c r="Y240" s="78">
        <v>144.9</v>
      </c>
      <c r="Z240" s="79">
        <v>194.28660713738415</v>
      </c>
    </row>
    <row r="241" spans="2:26" ht="13.5" customHeight="1">
      <c r="B241" s="46" t="s">
        <v>27</v>
      </c>
      <c r="C241" s="5" t="s">
        <v>105</v>
      </c>
      <c r="D241" s="74"/>
      <c r="E241" s="9">
        <v>7.7463076923</v>
      </c>
      <c r="F241" s="10">
        <v>12.7360384615</v>
      </c>
      <c r="G241" s="10">
        <v>4.3090384615</v>
      </c>
      <c r="H241" s="11">
        <f>55.1051923076/1000</f>
        <v>0.0551051923076</v>
      </c>
      <c r="I241" s="10">
        <v>5.2171346153</v>
      </c>
      <c r="J241" s="10">
        <v>4.7897692307</v>
      </c>
      <c r="K241" s="10">
        <v>4.5429230769</v>
      </c>
      <c r="L241" s="10">
        <v>3.8228846153</v>
      </c>
      <c r="M241" s="9">
        <v>0.2241923076</v>
      </c>
      <c r="N241" s="10">
        <v>5.1180576923</v>
      </c>
      <c r="O241" s="11">
        <v>0.9358368846</v>
      </c>
      <c r="P241" s="47">
        <v>0.21012</v>
      </c>
      <c r="Q241" s="49">
        <v>0.006011600000000001</v>
      </c>
      <c r="R241" s="76">
        <v>1.28615</v>
      </c>
      <c r="S241" s="49">
        <v>0.00438181</v>
      </c>
      <c r="T241" s="47">
        <v>0.18866</v>
      </c>
      <c r="U241" s="76">
        <v>1.87381</v>
      </c>
      <c r="V241" s="80">
        <v>10.309306320000001</v>
      </c>
      <c r="W241" s="78">
        <v>138.5</v>
      </c>
      <c r="X241" s="78">
        <v>132.8</v>
      </c>
      <c r="Y241" s="78">
        <v>144.8</v>
      </c>
      <c r="Z241" s="79">
        <v>194.73618712189085</v>
      </c>
    </row>
    <row r="242" spans="2:26" ht="13.5" customHeight="1">
      <c r="B242" s="46" t="s">
        <v>28</v>
      </c>
      <c r="C242" s="5" t="s">
        <v>106</v>
      </c>
      <c r="D242" s="74"/>
      <c r="E242" s="9">
        <v>7.74734</v>
      </c>
      <c r="F242" s="10">
        <v>12.66992</v>
      </c>
      <c r="G242" s="10">
        <v>4.33596</v>
      </c>
      <c r="H242" s="11">
        <f>53.5666/1000</f>
        <v>0.0535666</v>
      </c>
      <c r="I242" s="10">
        <v>5.05816</v>
      </c>
      <c r="J242" s="10">
        <v>4.5728</v>
      </c>
      <c r="K242" s="10">
        <v>4.41956</v>
      </c>
      <c r="L242" s="10">
        <v>3.84594</v>
      </c>
      <c r="M242" s="9">
        <v>0.22176</v>
      </c>
      <c r="N242" s="10">
        <v>5.18852</v>
      </c>
      <c r="O242" s="11">
        <v>0.93591672</v>
      </c>
      <c r="P242" s="47">
        <v>0.21142</v>
      </c>
      <c r="Q242" s="49">
        <v>0.0059291000000000005</v>
      </c>
      <c r="R242" s="76">
        <v>1.29422</v>
      </c>
      <c r="S242" s="49">
        <v>0.0044064199999999994</v>
      </c>
      <c r="T242" s="47">
        <v>0.18621</v>
      </c>
      <c r="U242" s="76">
        <v>1.8505</v>
      </c>
      <c r="V242" s="80">
        <v>10.277867429999999</v>
      </c>
      <c r="W242" s="78">
        <v>139.5</v>
      </c>
      <c r="X242" s="78">
        <v>134.2</v>
      </c>
      <c r="Y242" s="78">
        <v>145.4</v>
      </c>
      <c r="Z242" s="79">
        <v>196.0552076000302</v>
      </c>
    </row>
    <row r="243" spans="2:26" ht="13.5" customHeight="1">
      <c r="B243" s="46" t="s">
        <v>29</v>
      </c>
      <c r="C243" s="5" t="s">
        <v>107</v>
      </c>
      <c r="D243" s="74"/>
      <c r="E243" s="9">
        <v>7.7459</v>
      </c>
      <c r="F243" s="10">
        <v>13.00548</v>
      </c>
      <c r="G243" s="10">
        <v>4.546</v>
      </c>
      <c r="H243" s="11">
        <v>0.05763538</v>
      </c>
      <c r="I243" s="10">
        <v>5.09096</v>
      </c>
      <c r="J243" s="10">
        <v>4.5641</v>
      </c>
      <c r="K243" s="10">
        <v>4.49281</v>
      </c>
      <c r="L243" s="10">
        <v>4.03088</v>
      </c>
      <c r="M243" s="9">
        <v>0.22469</v>
      </c>
      <c r="N243" s="10">
        <v>5.52375</v>
      </c>
      <c r="O243" s="11">
        <v>0.9358605</v>
      </c>
      <c r="P243" s="47">
        <v>0.22188</v>
      </c>
      <c r="Q243" s="49">
        <v>0.0056499</v>
      </c>
      <c r="R243" s="76">
        <v>1.35662</v>
      </c>
      <c r="S243" s="49">
        <v>0.0046147900000000006</v>
      </c>
      <c r="T243" s="47">
        <v>0.1907</v>
      </c>
      <c r="U243" s="76">
        <v>2.03015</v>
      </c>
      <c r="V243" s="80">
        <v>10.57181826</v>
      </c>
      <c r="W243" s="78">
        <v>137.1</v>
      </c>
      <c r="X243" s="78">
        <v>131.3</v>
      </c>
      <c r="Y243" s="78">
        <v>143.5</v>
      </c>
      <c r="Z243" s="79">
        <v>191.79931397751366</v>
      </c>
    </row>
    <row r="244" spans="2:26" ht="13.5" customHeight="1">
      <c r="B244" s="46" t="s">
        <v>30</v>
      </c>
      <c r="C244" s="5" t="s">
        <v>108</v>
      </c>
      <c r="D244" s="74"/>
      <c r="E244" s="9">
        <v>7.74522</v>
      </c>
      <c r="F244" s="10">
        <v>13.11596</v>
      </c>
      <c r="G244" s="10">
        <v>4.73143</v>
      </c>
      <c r="H244" s="11">
        <v>0.0649637</v>
      </c>
      <c r="I244" s="10">
        <v>5.02391</v>
      </c>
      <c r="J244" s="10">
        <v>4.81443</v>
      </c>
      <c r="K244" s="10">
        <v>4.74389</v>
      </c>
      <c r="L244" s="10">
        <v>4.19465</v>
      </c>
      <c r="M244" s="9">
        <v>0.23543</v>
      </c>
      <c r="N244" s="10">
        <v>5.8013</v>
      </c>
      <c r="O244" s="11">
        <v>0.9359762</v>
      </c>
      <c r="P244" s="47">
        <v>0.23078</v>
      </c>
      <c r="Q244" s="49">
        <v>0.005809999999999999</v>
      </c>
      <c r="R244" s="76">
        <v>1.41152</v>
      </c>
      <c r="S244" s="49">
        <v>0.00479539</v>
      </c>
      <c r="T244" s="47">
        <v>0.20197</v>
      </c>
      <c r="U244" s="76">
        <v>2.03982</v>
      </c>
      <c r="V244" s="80">
        <v>10.89109645</v>
      </c>
      <c r="W244" s="78">
        <v>133.1</v>
      </c>
      <c r="X244" s="78">
        <v>126.2</v>
      </c>
      <c r="Y244" s="78">
        <v>140.9</v>
      </c>
      <c r="Z244" s="79">
        <v>182.86537090269695</v>
      </c>
    </row>
    <row r="245" spans="2:26" ht="13.5" customHeight="1">
      <c r="B245" s="46" t="s">
        <v>31</v>
      </c>
      <c r="C245" s="5" t="s">
        <v>109</v>
      </c>
      <c r="D245" s="74"/>
      <c r="E245" s="9">
        <v>7.74188</v>
      </c>
      <c r="F245" s="10">
        <v>12.86644</v>
      </c>
      <c r="G245" s="10">
        <v>4.602</v>
      </c>
      <c r="H245" s="11">
        <v>0.064317</v>
      </c>
      <c r="I245" s="10">
        <v>5.02638</v>
      </c>
      <c r="J245" s="10">
        <v>4.9123</v>
      </c>
      <c r="K245" s="10">
        <v>4.72522</v>
      </c>
      <c r="L245" s="10">
        <v>4.08062</v>
      </c>
      <c r="M245" s="9">
        <v>0.24008</v>
      </c>
      <c r="N245" s="10">
        <v>5.58844</v>
      </c>
      <c r="O245" s="11">
        <v>0.9354021</v>
      </c>
      <c r="P245" s="47">
        <v>0.22452</v>
      </c>
      <c r="Q245" s="49">
        <v>0.0060008</v>
      </c>
      <c r="R245" s="76">
        <v>1.37256</v>
      </c>
      <c r="S245" s="49">
        <v>0.0046612400000000005</v>
      </c>
      <c r="T245" s="47">
        <v>0.21162</v>
      </c>
      <c r="U245" s="76">
        <v>2.04</v>
      </c>
      <c r="V245" s="80">
        <v>10.77701884</v>
      </c>
      <c r="W245" s="78">
        <v>133.4</v>
      </c>
      <c r="X245" s="78">
        <v>126.2</v>
      </c>
      <c r="Y245" s="78">
        <v>141.4</v>
      </c>
      <c r="Z245" s="79">
        <v>182.00917528769935</v>
      </c>
    </row>
    <row r="246" spans="2:26" ht="13.5" customHeight="1">
      <c r="B246" s="46" t="s">
        <v>20</v>
      </c>
      <c r="C246" s="5" t="s">
        <v>110</v>
      </c>
      <c r="D246" s="74"/>
      <c r="E246" s="9">
        <v>7.74484</v>
      </c>
      <c r="F246" s="10">
        <v>12.94376</v>
      </c>
      <c r="G246" s="10">
        <v>4.64302</v>
      </c>
      <c r="H246" s="11">
        <v>0.0660846</v>
      </c>
      <c r="I246" s="10">
        <v>5.02692</v>
      </c>
      <c r="J246" s="10">
        <v>4.79908</v>
      </c>
      <c r="K246" s="10">
        <v>4.69264</v>
      </c>
      <c r="L246" s="10">
        <v>4.11988</v>
      </c>
      <c r="M246" s="9">
        <v>0.24336</v>
      </c>
      <c r="N246" s="10">
        <v>5.70578</v>
      </c>
      <c r="O246" s="11">
        <v>0.9357958</v>
      </c>
      <c r="P246" s="47">
        <v>0.22666</v>
      </c>
      <c r="Q246" s="49">
        <v>0.0063974</v>
      </c>
      <c r="R246" s="76">
        <v>1.3851</v>
      </c>
      <c r="S246" s="49">
        <v>0.00470238</v>
      </c>
      <c r="T246" s="47">
        <v>0.21325</v>
      </c>
      <c r="U246" s="76">
        <v>2.04</v>
      </c>
      <c r="V246" s="80">
        <v>10.8595743</v>
      </c>
      <c r="W246" s="78">
        <v>132.3</v>
      </c>
      <c r="X246" s="78">
        <v>124.7</v>
      </c>
      <c r="Y246" s="78">
        <v>140.7</v>
      </c>
      <c r="Z246" s="79">
        <v>179.4235532293769</v>
      </c>
    </row>
    <row r="247" spans="1:26" ht="21" customHeight="1">
      <c r="A247" s="110">
        <v>1999</v>
      </c>
      <c r="B247" s="46" t="s">
        <v>21</v>
      </c>
      <c r="C247" s="5" t="s">
        <v>99</v>
      </c>
      <c r="D247" s="74"/>
      <c r="E247" s="9">
        <v>7.7466</v>
      </c>
      <c r="F247" s="10">
        <v>12.78756</v>
      </c>
      <c r="G247" s="10">
        <v>4.59606</v>
      </c>
      <c r="H247" s="11">
        <v>0.0684204</v>
      </c>
      <c r="I247" s="10">
        <v>5.09482</v>
      </c>
      <c r="J247" s="10">
        <v>4.88456</v>
      </c>
      <c r="K247" s="10">
        <v>4.617</v>
      </c>
      <c r="L247" s="10">
        <v>4.07906</v>
      </c>
      <c r="M247" s="9">
        <v>0.244</v>
      </c>
      <c r="N247" s="10">
        <v>5.59756</v>
      </c>
      <c r="O247" s="11">
        <v>0.9358994</v>
      </c>
      <c r="P247" s="47">
        <v>0.2227</v>
      </c>
      <c r="Q247" s="49">
        <v>0.0065942</v>
      </c>
      <c r="R247" s="76">
        <v>1.37032</v>
      </c>
      <c r="S247" s="49">
        <v>0.00464262</v>
      </c>
      <c r="T247" s="47">
        <v>0.21142</v>
      </c>
      <c r="U247" s="76">
        <v>2.03979</v>
      </c>
      <c r="V247" s="80">
        <v>10.88182355</v>
      </c>
      <c r="W247" s="78">
        <v>131.8</v>
      </c>
      <c r="X247" s="78">
        <v>123.9</v>
      </c>
      <c r="Y247" s="78">
        <v>140.6</v>
      </c>
      <c r="Z247" s="79">
        <v>180.51117951418829</v>
      </c>
    </row>
    <row r="248" spans="2:26" ht="13.5" customHeight="1">
      <c r="B248" s="46" t="s">
        <v>22</v>
      </c>
      <c r="C248" s="5" t="s">
        <v>100</v>
      </c>
      <c r="D248" s="74"/>
      <c r="E248" s="9">
        <v>7.74781</v>
      </c>
      <c r="F248" s="10">
        <v>12.61707</v>
      </c>
      <c r="G248" s="10">
        <v>4.43948</v>
      </c>
      <c r="H248" s="11">
        <v>0.06658667</v>
      </c>
      <c r="I248" s="10">
        <v>5.17598</v>
      </c>
      <c r="J248" s="10">
        <v>4.96183</v>
      </c>
      <c r="K248" s="10">
        <v>4.5576</v>
      </c>
      <c r="L248" s="10">
        <v>3.94012</v>
      </c>
      <c r="M248" s="9">
        <v>0.24257</v>
      </c>
      <c r="N248" s="10">
        <v>5.4304</v>
      </c>
      <c r="O248" s="11">
        <v>0.9360572</v>
      </c>
      <c r="P248" s="47">
        <v>0.21514</v>
      </c>
      <c r="Q248" s="49">
        <v>0.0065179</v>
      </c>
      <c r="R248" s="76">
        <v>1.32364</v>
      </c>
      <c r="S248" s="49">
        <v>0.00448414</v>
      </c>
      <c r="T248" s="47">
        <v>0.20886</v>
      </c>
      <c r="U248" s="76">
        <v>2.04</v>
      </c>
      <c r="V248" s="80">
        <v>10.698283439999999</v>
      </c>
      <c r="W248" s="78">
        <v>132.9</v>
      </c>
      <c r="X248" s="78">
        <v>125.2</v>
      </c>
      <c r="Y248" s="78">
        <v>141.6</v>
      </c>
      <c r="Z248" s="79">
        <v>180.8028325637656</v>
      </c>
    </row>
    <row r="249" spans="2:26" ht="13.5" customHeight="1">
      <c r="B249" s="46" t="s">
        <v>23</v>
      </c>
      <c r="C249" s="5" t="s">
        <v>101</v>
      </c>
      <c r="D249" s="74"/>
      <c r="E249" s="9">
        <v>7.74781</v>
      </c>
      <c r="F249" s="10">
        <v>12.55678</v>
      </c>
      <c r="G249" s="10">
        <v>4.31076</v>
      </c>
      <c r="H249" s="11">
        <v>0.06478758999999999</v>
      </c>
      <c r="I249" s="10">
        <v>5.10794</v>
      </c>
      <c r="J249" s="10">
        <v>4.88513</v>
      </c>
      <c r="K249" s="10">
        <v>4.48263</v>
      </c>
      <c r="L249" s="10">
        <v>3.82587</v>
      </c>
      <c r="M249" s="9">
        <v>0.23785</v>
      </c>
      <c r="N249" s="10">
        <v>5.28757</v>
      </c>
      <c r="O249" s="11">
        <v>0.9359557</v>
      </c>
      <c r="P249" s="47">
        <v>0.20898</v>
      </c>
      <c r="Q249" s="49">
        <v>0.0063189</v>
      </c>
      <c r="R249" s="76">
        <v>1.28526</v>
      </c>
      <c r="S249" s="49">
        <v>0.0043542</v>
      </c>
      <c r="T249" s="47">
        <v>0.20644</v>
      </c>
      <c r="U249" s="76">
        <v>2.04</v>
      </c>
      <c r="V249" s="80">
        <v>10.55788968</v>
      </c>
      <c r="W249" s="78">
        <v>134.5</v>
      </c>
      <c r="X249" s="78">
        <v>127</v>
      </c>
      <c r="Y249" s="78">
        <v>142.8</v>
      </c>
      <c r="Z249" s="79">
        <v>182.72204833220118</v>
      </c>
    </row>
    <row r="250" spans="2:26" ht="13.5" customHeight="1">
      <c r="B250" s="46" t="s">
        <v>24</v>
      </c>
      <c r="C250" s="5" t="s">
        <v>102</v>
      </c>
      <c r="D250" s="74"/>
      <c r="E250" s="9">
        <v>7.74766</v>
      </c>
      <c r="F250" s="10">
        <v>12.48743</v>
      </c>
      <c r="G250" s="10">
        <v>4.24216</v>
      </c>
      <c r="H250" s="11">
        <v>0.06490455</v>
      </c>
      <c r="I250" s="10">
        <v>5.21114</v>
      </c>
      <c r="J250" s="10">
        <v>4.97966</v>
      </c>
      <c r="K250" s="10">
        <v>4.52868</v>
      </c>
      <c r="L250" s="10">
        <v>3.76505</v>
      </c>
      <c r="M250" s="9">
        <v>0.23505</v>
      </c>
      <c r="N250" s="10">
        <v>5.17907</v>
      </c>
      <c r="O250" s="11">
        <v>0.9359418</v>
      </c>
      <c r="P250" s="47">
        <v>0.20559</v>
      </c>
      <c r="Q250" s="49">
        <v>0.0064347</v>
      </c>
      <c r="R250" s="76">
        <v>1.26484</v>
      </c>
      <c r="S250" s="49">
        <v>0.00428498</v>
      </c>
      <c r="T250" s="47">
        <v>0.20582</v>
      </c>
      <c r="U250" s="76">
        <v>2.04</v>
      </c>
      <c r="V250" s="80">
        <v>10.4973778</v>
      </c>
      <c r="W250" s="78">
        <v>134.6</v>
      </c>
      <c r="X250" s="78">
        <v>127.1</v>
      </c>
      <c r="Y250" s="78">
        <v>143</v>
      </c>
      <c r="Z250" s="79">
        <v>181.83504285784736</v>
      </c>
    </row>
    <row r="251" spans="2:26" ht="13.5" customHeight="1">
      <c r="B251" s="46" t="s">
        <v>25</v>
      </c>
      <c r="C251" s="5" t="s">
        <v>103</v>
      </c>
      <c r="D251" s="74"/>
      <c r="E251" s="9">
        <v>7.75083</v>
      </c>
      <c r="F251" s="10">
        <v>12.51681</v>
      </c>
      <c r="G251" s="10">
        <v>4.21283</v>
      </c>
      <c r="H251" s="11">
        <v>0.06361875</v>
      </c>
      <c r="I251" s="10">
        <v>5.30515</v>
      </c>
      <c r="J251" s="10">
        <v>5.133</v>
      </c>
      <c r="K251" s="10">
        <v>4.52677</v>
      </c>
      <c r="L251" s="10">
        <v>3.739</v>
      </c>
      <c r="M251" s="9">
        <v>0.236</v>
      </c>
      <c r="N251" s="10">
        <v>5.14179</v>
      </c>
      <c r="O251" s="11">
        <v>0.9364967</v>
      </c>
      <c r="P251" s="47">
        <v>0.20417</v>
      </c>
      <c r="Q251" s="49">
        <v>0.0064776</v>
      </c>
      <c r="R251" s="76">
        <v>1.25613</v>
      </c>
      <c r="S251" s="49">
        <v>0.0042552300000000005</v>
      </c>
      <c r="T251" s="47">
        <v>0.20915</v>
      </c>
      <c r="U251" s="76">
        <v>2.04</v>
      </c>
      <c r="V251" s="80">
        <v>10.45640904</v>
      </c>
      <c r="W251" s="78">
        <v>134.8</v>
      </c>
      <c r="X251" s="78">
        <v>127.4</v>
      </c>
      <c r="Y251" s="78">
        <v>143.1</v>
      </c>
      <c r="Z251" s="79">
        <v>181.9970054290749</v>
      </c>
    </row>
    <row r="252" spans="2:26" ht="13.5" customHeight="1">
      <c r="B252" s="46" t="s">
        <v>26</v>
      </c>
      <c r="C252" s="5" t="s">
        <v>104</v>
      </c>
      <c r="D252" s="74"/>
      <c r="E252" s="9">
        <v>7.7554</v>
      </c>
      <c r="F252" s="10">
        <v>12.39524</v>
      </c>
      <c r="G252" s="10">
        <v>4.12308</v>
      </c>
      <c r="H252" s="11">
        <v>0.06423820000000001</v>
      </c>
      <c r="I252" s="10">
        <v>5.28048</v>
      </c>
      <c r="J252" s="10">
        <v>5.09522</v>
      </c>
      <c r="K252" s="10">
        <v>4.53132</v>
      </c>
      <c r="L252" s="10">
        <v>3.65938</v>
      </c>
      <c r="M252" s="9">
        <v>0.23848</v>
      </c>
      <c r="N252" s="10">
        <v>5.05666</v>
      </c>
      <c r="O252" s="11">
        <v>0.937401</v>
      </c>
      <c r="P252" s="47">
        <v>0.19986</v>
      </c>
      <c r="Q252" s="49">
        <v>0.0066424000000000006</v>
      </c>
      <c r="R252" s="76">
        <v>1.2293</v>
      </c>
      <c r="S252" s="49">
        <v>0.00416494</v>
      </c>
      <c r="T252" s="47">
        <v>0.20972</v>
      </c>
      <c r="U252" s="76">
        <v>2.04002</v>
      </c>
      <c r="V252" s="80">
        <v>10.39208775</v>
      </c>
      <c r="W252" s="78">
        <v>134.7</v>
      </c>
      <c r="X252" s="78">
        <v>127.1</v>
      </c>
      <c r="Y252" s="78">
        <v>143.3</v>
      </c>
      <c r="Z252" s="79">
        <v>181.33417736100665</v>
      </c>
    </row>
    <row r="253" spans="2:26" ht="13.5" customHeight="1">
      <c r="B253" s="46" t="s">
        <v>27</v>
      </c>
      <c r="C253" s="5" t="s">
        <v>105</v>
      </c>
      <c r="D253" s="74"/>
      <c r="E253" s="9">
        <v>7.7582307692</v>
      </c>
      <c r="F253" s="10">
        <v>12.2165</v>
      </c>
      <c r="G253" s="10">
        <v>4.1063846153</v>
      </c>
      <c r="H253" s="11">
        <v>0.064915</v>
      </c>
      <c r="I253" s="10">
        <v>5.2225</v>
      </c>
      <c r="J253" s="10">
        <v>5.1031538461</v>
      </c>
      <c r="K253" s="10">
        <v>4.5742307692</v>
      </c>
      <c r="L253" s="10">
        <v>3.644501923</v>
      </c>
      <c r="M253" s="9">
        <v>0.2381923076</v>
      </c>
      <c r="N253" s="10">
        <v>5.0066538461</v>
      </c>
      <c r="O253" s="11">
        <v>0.938</v>
      </c>
      <c r="P253" s="47">
        <v>0.1990576923</v>
      </c>
      <c r="Q253" s="49">
        <v>0.006530865384</v>
      </c>
      <c r="R253" s="76">
        <v>1.2244230769</v>
      </c>
      <c r="S253" s="49">
        <v>0.0041478461538</v>
      </c>
      <c r="T253" s="47">
        <v>0.2087576923</v>
      </c>
      <c r="U253" s="76">
        <v>2.04</v>
      </c>
      <c r="V253" s="80">
        <v>10.393702919999999</v>
      </c>
      <c r="W253" s="78">
        <v>134.7</v>
      </c>
      <c r="X253" s="78">
        <v>127</v>
      </c>
      <c r="Y253" s="78">
        <v>143.4</v>
      </c>
      <c r="Z253" s="79">
        <v>178.70334283098174</v>
      </c>
    </row>
    <row r="254" spans="2:26" ht="13.5" customHeight="1">
      <c r="B254" s="46" t="s">
        <v>28</v>
      </c>
      <c r="C254" s="5" t="s">
        <v>106</v>
      </c>
      <c r="D254" s="74"/>
      <c r="E254" s="9">
        <v>7.76158</v>
      </c>
      <c r="F254" s="10">
        <v>12.46869</v>
      </c>
      <c r="G254" s="10">
        <v>4.20975</v>
      </c>
      <c r="H254" s="11">
        <v>0.06851038</v>
      </c>
      <c r="I254" s="10">
        <v>5.20194</v>
      </c>
      <c r="J254" s="10">
        <v>5.00633</v>
      </c>
      <c r="K254" s="10">
        <v>4.62504</v>
      </c>
      <c r="L254" s="10">
        <v>3.73613</v>
      </c>
      <c r="M254" s="9">
        <v>0.24154</v>
      </c>
      <c r="N254" s="10">
        <v>5.14615</v>
      </c>
      <c r="O254" s="11">
        <v>0.9384423</v>
      </c>
      <c r="P254" s="47">
        <v>0.20402</v>
      </c>
      <c r="Q254" s="49">
        <v>0.0064751999999999995</v>
      </c>
      <c r="R254" s="76">
        <v>1.25515</v>
      </c>
      <c r="S254" s="49">
        <v>0.0042521699999999996</v>
      </c>
      <c r="T254" s="47">
        <v>0.20436</v>
      </c>
      <c r="U254" s="76">
        <v>2.04</v>
      </c>
      <c r="V254" s="80">
        <v>10.58860992</v>
      </c>
      <c r="W254" s="78">
        <v>133.2</v>
      </c>
      <c r="X254" s="78">
        <v>125.1</v>
      </c>
      <c r="Y254" s="78">
        <v>142.2</v>
      </c>
      <c r="Z254" s="79">
        <v>174.67597232549227</v>
      </c>
    </row>
    <row r="255" spans="2:26" ht="13.5" customHeight="1">
      <c r="B255" s="46" t="s">
        <v>29</v>
      </c>
      <c r="C255" s="5" t="s">
        <v>107</v>
      </c>
      <c r="D255" s="74"/>
      <c r="E255" s="9">
        <v>7.7640833333</v>
      </c>
      <c r="F255" s="10">
        <v>12.5918958333</v>
      </c>
      <c r="G255" s="10">
        <v>4.1665208333</v>
      </c>
      <c r="H255" s="11">
        <v>0.07226458333329999</v>
      </c>
      <c r="I255" s="10">
        <v>5.2538958333</v>
      </c>
      <c r="J255" s="10">
        <v>5.037125</v>
      </c>
      <c r="K255" s="10">
        <v>4.57925</v>
      </c>
      <c r="L255" s="10">
        <v>3.6995833333</v>
      </c>
      <c r="M255" s="9">
        <v>0.2426666666</v>
      </c>
      <c r="N255" s="10">
        <v>5.08925</v>
      </c>
      <c r="O255" s="11">
        <v>0.9387708333</v>
      </c>
      <c r="P255" s="47">
        <v>0.2020416666</v>
      </c>
      <c r="Q255" s="49">
        <v>0.006476791666</v>
      </c>
      <c r="R255" s="76">
        <v>1.2428333333</v>
      </c>
      <c r="S255" s="49">
        <v>0.004210625</v>
      </c>
      <c r="T255" s="47">
        <v>0.1951125</v>
      </c>
      <c r="U255" s="76">
        <v>2.04</v>
      </c>
      <c r="V255" s="80">
        <v>10.686835440000001</v>
      </c>
      <c r="W255" s="78">
        <v>132.4</v>
      </c>
      <c r="X255" s="78">
        <v>123.9</v>
      </c>
      <c r="Y255" s="78">
        <v>141.9</v>
      </c>
      <c r="Z255" s="79">
        <v>173.05366051489125</v>
      </c>
    </row>
    <row r="256" spans="2:26" ht="13.5" customHeight="1">
      <c r="B256" s="46" t="s">
        <v>30</v>
      </c>
      <c r="C256" s="5" t="s">
        <v>108</v>
      </c>
      <c r="D256" s="74"/>
      <c r="E256" s="9">
        <v>7.7670833333</v>
      </c>
      <c r="F256" s="10">
        <v>12.8678958333</v>
      </c>
      <c r="G256" s="10">
        <v>4.2517916666</v>
      </c>
      <c r="H256" s="11">
        <v>0.07331583333330001</v>
      </c>
      <c r="I256" s="10">
        <v>5.2613125</v>
      </c>
      <c r="J256" s="10">
        <v>5.0622708333</v>
      </c>
      <c r="K256" s="10">
        <v>4.6369583333</v>
      </c>
      <c r="L256" s="10">
        <v>3.7735416666</v>
      </c>
      <c r="M256" s="9">
        <v>0.24075</v>
      </c>
      <c r="N256" s="10">
        <v>5.21675</v>
      </c>
      <c r="O256" s="11">
        <v>0.9390208333</v>
      </c>
      <c r="P256" s="47">
        <v>0.2060833333</v>
      </c>
      <c r="Q256" s="49">
        <v>0.0064490208329999995</v>
      </c>
      <c r="R256" s="76">
        <v>1.2677291666</v>
      </c>
      <c r="S256" s="49">
        <v>0.0042947708333</v>
      </c>
      <c r="T256" s="47">
        <v>0.1969458333</v>
      </c>
      <c r="U256" s="76">
        <v>2.04</v>
      </c>
      <c r="V256" s="80">
        <v>10.79178048</v>
      </c>
      <c r="W256" s="78">
        <v>131.8</v>
      </c>
      <c r="X256" s="78">
        <v>123.3</v>
      </c>
      <c r="Y256" s="78">
        <v>141.2</v>
      </c>
      <c r="Z256" s="79">
        <v>172.34365629018825</v>
      </c>
    </row>
    <row r="257" spans="2:26" ht="13.5" customHeight="1">
      <c r="B257" s="46" t="s">
        <v>31</v>
      </c>
      <c r="C257" s="5" t="s">
        <v>109</v>
      </c>
      <c r="D257" s="74"/>
      <c r="E257" s="9">
        <v>7.7702692307</v>
      </c>
      <c r="F257" s="10">
        <v>12.6071923076</v>
      </c>
      <c r="G257" s="10">
        <v>4.110826923</v>
      </c>
      <c r="H257" s="11">
        <v>0.0741540384615</v>
      </c>
      <c r="I257" s="10">
        <v>5.2987884615</v>
      </c>
      <c r="J257" s="10">
        <v>4.9737115384</v>
      </c>
      <c r="K257" s="10">
        <v>4.6522692307</v>
      </c>
      <c r="L257" s="10">
        <v>3.6482884615</v>
      </c>
      <c r="M257" s="9">
        <v>0.2418461538</v>
      </c>
      <c r="N257" s="10">
        <v>5.0065</v>
      </c>
      <c r="O257" s="11">
        <v>0.9391730769</v>
      </c>
      <c r="P257" s="47">
        <v>0.19925</v>
      </c>
      <c r="Q257" s="49">
        <v>0.00661176923</v>
      </c>
      <c r="R257" s="76">
        <v>1.2256346153</v>
      </c>
      <c r="S257" s="49">
        <v>0.0041521538461</v>
      </c>
      <c r="T257" s="47">
        <v>0.2002846153</v>
      </c>
      <c r="U257" s="76">
        <v>2.04</v>
      </c>
      <c r="V257" s="80">
        <v>10.6936179</v>
      </c>
      <c r="W257" s="78">
        <v>132</v>
      </c>
      <c r="X257" s="78">
        <v>123.2</v>
      </c>
      <c r="Y257" s="78">
        <v>141.8</v>
      </c>
      <c r="Z257" s="79">
        <v>171.71426124295238</v>
      </c>
    </row>
    <row r="258" spans="2:26" ht="13.5" customHeight="1">
      <c r="B258" s="46" t="s">
        <v>20</v>
      </c>
      <c r="C258" s="5" t="s">
        <v>110</v>
      </c>
      <c r="D258" s="74"/>
      <c r="E258" s="9">
        <v>7.771625</v>
      </c>
      <c r="F258" s="10">
        <v>12.5404375</v>
      </c>
      <c r="G258" s="10">
        <v>4.0212708333</v>
      </c>
      <c r="H258" s="11">
        <v>0.07576999999999999</v>
      </c>
      <c r="I258" s="10">
        <v>5.2714166666</v>
      </c>
      <c r="J258" s="10">
        <v>4.9680208333</v>
      </c>
      <c r="K258" s="10">
        <v>4.6381458333</v>
      </c>
      <c r="L258" s="10">
        <v>3.5688333333</v>
      </c>
      <c r="M258" s="9">
        <v>0.2445416666</v>
      </c>
      <c r="N258" s="10">
        <v>4.9136458333</v>
      </c>
      <c r="O258" s="11">
        <v>0.9390833333</v>
      </c>
      <c r="P258" s="47">
        <v>0.194875</v>
      </c>
      <c r="Q258" s="49">
        <v>0.0068320625000000005</v>
      </c>
      <c r="R258" s="76">
        <v>1.1990416666</v>
      </c>
      <c r="S258" s="49">
        <v>0.0040618333333</v>
      </c>
      <c r="T258" s="47">
        <v>0.2028083333</v>
      </c>
      <c r="U258" s="76">
        <v>2.04</v>
      </c>
      <c r="V258" s="80">
        <v>10.67305444</v>
      </c>
      <c r="W258" s="78">
        <v>131.6</v>
      </c>
      <c r="X258" s="78">
        <v>122.6</v>
      </c>
      <c r="Y258" s="78">
        <v>141.9</v>
      </c>
      <c r="Z258" s="79">
        <v>170.7683886435253</v>
      </c>
    </row>
    <row r="259" spans="1:26" ht="21" customHeight="1">
      <c r="A259" s="110">
        <v>2000</v>
      </c>
      <c r="B259" s="5" t="s">
        <v>21</v>
      </c>
      <c r="C259" s="5" t="s">
        <v>99</v>
      </c>
      <c r="D259" s="12"/>
      <c r="E259" s="13">
        <v>7.77792</v>
      </c>
      <c r="F259" s="5">
        <v>12.74982</v>
      </c>
      <c r="G259" s="5">
        <v>4.03468</v>
      </c>
      <c r="H259" s="14">
        <v>0.07401680000000001</v>
      </c>
      <c r="I259" s="5">
        <v>5.36988</v>
      </c>
      <c r="J259" s="5">
        <v>5.1085</v>
      </c>
      <c r="K259" s="5">
        <v>4.64514</v>
      </c>
      <c r="L259" s="5">
        <v>3.5809</v>
      </c>
      <c r="M259" s="13">
        <v>0.24924</v>
      </c>
      <c r="N259" s="5">
        <v>4.8988</v>
      </c>
      <c r="O259" s="14">
        <v>0.9398</v>
      </c>
      <c r="P259" s="47">
        <v>0.1956</v>
      </c>
      <c r="Q259" s="49">
        <v>0.00688456</v>
      </c>
      <c r="R259" s="76">
        <v>1.20296</v>
      </c>
      <c r="S259" s="49">
        <v>0.0040755999999999995</v>
      </c>
      <c r="T259" s="47">
        <v>0.208322</v>
      </c>
      <c r="U259" s="76">
        <v>2.04</v>
      </c>
      <c r="V259" s="80">
        <v>10.65881564</v>
      </c>
      <c r="W259" s="78">
        <v>131.4</v>
      </c>
      <c r="X259" s="78">
        <v>122.5</v>
      </c>
      <c r="Y259" s="78">
        <v>141.6</v>
      </c>
      <c r="Z259" s="79">
        <v>168.9082157020215</v>
      </c>
    </row>
    <row r="260" spans="2:26" ht="13.5" customHeight="1">
      <c r="B260" s="5" t="s">
        <v>22</v>
      </c>
      <c r="C260" s="5" t="s">
        <v>100</v>
      </c>
      <c r="D260" s="12"/>
      <c r="E260" s="13">
        <v>7.7809090909</v>
      </c>
      <c r="F260" s="5">
        <v>12.4760454545</v>
      </c>
      <c r="G260" s="5">
        <v>3.9139318181</v>
      </c>
      <c r="H260" s="14">
        <v>0.0710379545454</v>
      </c>
      <c r="I260" s="5">
        <v>5.3626363636</v>
      </c>
      <c r="J260" s="5">
        <v>4.891090909</v>
      </c>
      <c r="K260" s="5">
        <v>4.5726590909</v>
      </c>
      <c r="L260" s="5">
        <v>3.4737045454</v>
      </c>
      <c r="M260" s="13">
        <v>0.25</v>
      </c>
      <c r="N260" s="5">
        <v>4.76375</v>
      </c>
      <c r="O260" s="14">
        <v>0.9405681818</v>
      </c>
      <c r="P260" s="47">
        <v>0.1896818181</v>
      </c>
      <c r="Q260" s="49">
        <v>0.006895431818</v>
      </c>
      <c r="R260" s="76">
        <v>1.1669772727</v>
      </c>
      <c r="S260" s="49">
        <v>0.0039534545454</v>
      </c>
      <c r="T260" s="47">
        <v>0.2061045454</v>
      </c>
      <c r="U260" s="76">
        <v>2.04</v>
      </c>
      <c r="V260" s="80">
        <v>10.46435566</v>
      </c>
      <c r="W260" s="78">
        <v>132.8</v>
      </c>
      <c r="X260" s="78">
        <v>124</v>
      </c>
      <c r="Y260" s="78">
        <v>142.7</v>
      </c>
      <c r="Z260" s="79">
        <v>169.59116129836755</v>
      </c>
    </row>
    <row r="261" spans="2:26" ht="13.5" customHeight="1">
      <c r="B261" s="5" t="s">
        <v>23</v>
      </c>
      <c r="C261" s="5" t="s">
        <v>101</v>
      </c>
      <c r="D261" s="12"/>
      <c r="E261" s="13">
        <v>7.7838888888</v>
      </c>
      <c r="F261" s="5">
        <v>12.3067962962</v>
      </c>
      <c r="G261" s="5">
        <v>3.8440925925</v>
      </c>
      <c r="H261" s="14">
        <v>0.07297314814809999</v>
      </c>
      <c r="I261" s="5">
        <v>5.3318148148</v>
      </c>
      <c r="J261" s="5">
        <v>4.7489259259</v>
      </c>
      <c r="K261" s="5">
        <v>4.538537037</v>
      </c>
      <c r="L261" s="5">
        <v>3.4118518518</v>
      </c>
      <c r="M261" s="13">
        <v>0.2498518518</v>
      </c>
      <c r="N261" s="5">
        <v>4.6851481481</v>
      </c>
      <c r="O261" s="14">
        <v>0.9407777777</v>
      </c>
      <c r="P261" s="47">
        <v>0.1864629629</v>
      </c>
      <c r="Q261" s="49">
        <v>0.006970944444</v>
      </c>
      <c r="R261" s="76">
        <v>1.1461851851</v>
      </c>
      <c r="S261" s="49">
        <v>0.0038837777777</v>
      </c>
      <c r="T261" s="47">
        <v>0.2052574074</v>
      </c>
      <c r="U261" s="76">
        <v>2.04</v>
      </c>
      <c r="V261" s="80">
        <v>10.45290008</v>
      </c>
      <c r="W261" s="78">
        <v>132.7</v>
      </c>
      <c r="X261" s="78">
        <v>123.6</v>
      </c>
      <c r="Y261" s="78">
        <v>143</v>
      </c>
      <c r="Z261" s="79">
        <v>169.52928311204434</v>
      </c>
    </row>
    <row r="262" spans="2:26" ht="13.5" customHeight="1">
      <c r="B262" s="5" t="s">
        <v>24</v>
      </c>
      <c r="C262" s="5" t="s">
        <v>102</v>
      </c>
      <c r="D262" s="12"/>
      <c r="E262" s="13">
        <v>7.7868571428</v>
      </c>
      <c r="F262" s="5">
        <v>12.3192857142</v>
      </c>
      <c r="G262" s="5">
        <v>3.7738333333</v>
      </c>
      <c r="H262" s="14">
        <v>0.0739126190476</v>
      </c>
      <c r="I262" s="5">
        <v>5.311047619</v>
      </c>
      <c r="J262" s="5">
        <v>4.6552619047</v>
      </c>
      <c r="K262" s="5">
        <v>4.5547142857</v>
      </c>
      <c r="L262" s="5">
        <v>3.3493095238</v>
      </c>
      <c r="M262" s="13">
        <v>0.2528571428</v>
      </c>
      <c r="N262" s="5">
        <v>4.6890714285</v>
      </c>
      <c r="O262" s="14">
        <v>0.9410238095</v>
      </c>
      <c r="P262" s="47">
        <v>0.1828809523</v>
      </c>
      <c r="Q262" s="49">
        <v>0.0070183571420000005</v>
      </c>
      <c r="R262" s="76">
        <v>1.1251904761</v>
      </c>
      <c r="S262" s="49">
        <v>0.0038118809523000003</v>
      </c>
      <c r="T262" s="47">
        <v>0.2049857142</v>
      </c>
      <c r="U262" s="76">
        <v>2.04</v>
      </c>
      <c r="V262" s="80">
        <v>10.42811679</v>
      </c>
      <c r="W262" s="78">
        <v>132.6</v>
      </c>
      <c r="X262" s="78">
        <v>123.2</v>
      </c>
      <c r="Y262" s="78">
        <v>143.1</v>
      </c>
      <c r="Z262" s="79">
        <v>169.38339249893303</v>
      </c>
    </row>
    <row r="263" spans="2:26" ht="13.5" customHeight="1">
      <c r="B263" s="5" t="s">
        <v>25</v>
      </c>
      <c r="C263" s="5" t="s">
        <v>103</v>
      </c>
      <c r="D263" s="12"/>
      <c r="E263" s="13">
        <v>7.78988</v>
      </c>
      <c r="F263" s="5">
        <v>11.75396</v>
      </c>
      <c r="G263" s="5">
        <v>3.61342</v>
      </c>
      <c r="H263" s="14">
        <v>0.0721234</v>
      </c>
      <c r="I263" s="5">
        <v>5.21254</v>
      </c>
      <c r="J263" s="5">
        <v>4.5094</v>
      </c>
      <c r="K263" s="5">
        <v>4.50836</v>
      </c>
      <c r="L263" s="5">
        <v>3.20728</v>
      </c>
      <c r="M263" s="13">
        <v>0.25188</v>
      </c>
      <c r="N263" s="5">
        <v>4.54116</v>
      </c>
      <c r="O263" s="14">
        <v>0.94178</v>
      </c>
      <c r="P263" s="47">
        <v>0.1751</v>
      </c>
      <c r="Q263" s="49">
        <v>0.0069526200000000005</v>
      </c>
      <c r="R263" s="76">
        <v>1.07742</v>
      </c>
      <c r="S263" s="49">
        <v>0.0036499199999999996</v>
      </c>
      <c r="T263" s="47">
        <v>0.200022</v>
      </c>
      <c r="U263" s="76">
        <v>2.04</v>
      </c>
      <c r="V263" s="80">
        <v>10.2114436</v>
      </c>
      <c r="W263" s="78">
        <v>134.1</v>
      </c>
      <c r="X263" s="78">
        <v>124.7</v>
      </c>
      <c r="Y263" s="78">
        <v>144.7</v>
      </c>
      <c r="Z263" s="79">
        <v>170.70413296820067</v>
      </c>
    </row>
    <row r="264" spans="2:26" ht="13.5" customHeight="1">
      <c r="B264" s="5" t="s">
        <v>26</v>
      </c>
      <c r="C264" s="5" t="s">
        <v>104</v>
      </c>
      <c r="D264" s="12"/>
      <c r="E264" s="13">
        <v>7.79216</v>
      </c>
      <c r="F264" s="5">
        <v>11.75694</v>
      </c>
      <c r="G264" s="5">
        <v>3.78282</v>
      </c>
      <c r="H264" s="14">
        <v>0.0733824</v>
      </c>
      <c r="I264" s="5">
        <v>5.27756</v>
      </c>
      <c r="J264" s="5">
        <v>4.63</v>
      </c>
      <c r="K264" s="5">
        <v>4.5112</v>
      </c>
      <c r="L264" s="5">
        <v>3.35742</v>
      </c>
      <c r="M264" s="13">
        <v>0.252</v>
      </c>
      <c r="N264" s="5">
        <v>4.73966</v>
      </c>
      <c r="O264" s="14">
        <v>0.9423</v>
      </c>
      <c r="P264" s="47">
        <v>0.18334</v>
      </c>
      <c r="Q264" s="49">
        <v>0.006972000000000001</v>
      </c>
      <c r="R264" s="76">
        <v>1.1283</v>
      </c>
      <c r="S264" s="49">
        <v>0.0038209399999999997</v>
      </c>
      <c r="T264" s="47">
        <v>0.199356</v>
      </c>
      <c r="U264" s="76">
        <v>2.040438</v>
      </c>
      <c r="V264" s="80">
        <v>10.36826896</v>
      </c>
      <c r="W264" s="78">
        <v>133</v>
      </c>
      <c r="X264" s="78">
        <v>123.7</v>
      </c>
      <c r="Y264" s="78">
        <v>143.5</v>
      </c>
      <c r="Z264" s="79">
        <v>168.11797814859804</v>
      </c>
    </row>
    <row r="265" spans="2:26" ht="13.5" customHeight="1">
      <c r="B265" s="5" t="s">
        <v>27</v>
      </c>
      <c r="C265" s="5" t="s">
        <v>105</v>
      </c>
      <c r="D265" s="12"/>
      <c r="E265" s="13">
        <v>7.79536</v>
      </c>
      <c r="F265" s="5">
        <v>11.76446</v>
      </c>
      <c r="G265" s="5">
        <v>3.74862</v>
      </c>
      <c r="H265" s="14">
        <v>0.0722252</v>
      </c>
      <c r="I265" s="5">
        <v>5.27692</v>
      </c>
      <c r="J265" s="5">
        <v>4.58842</v>
      </c>
      <c r="K265" s="5">
        <v>4.47964</v>
      </c>
      <c r="L265" s="5">
        <v>3.32694</v>
      </c>
      <c r="M265" s="13">
        <v>0.25072</v>
      </c>
      <c r="N265" s="5">
        <v>4.72776</v>
      </c>
      <c r="O265" s="14">
        <v>0.9425</v>
      </c>
      <c r="P265" s="47">
        <v>0.18172</v>
      </c>
      <c r="Q265" s="49">
        <v>0.00699446</v>
      </c>
      <c r="R265" s="76">
        <v>1.11776</v>
      </c>
      <c r="S265" s="49">
        <v>0.00378644</v>
      </c>
      <c r="T265" s="47">
        <v>0.193692</v>
      </c>
      <c r="U265" s="76">
        <v>2.04</v>
      </c>
      <c r="V265" s="80">
        <v>10.31660455</v>
      </c>
      <c r="W265" s="78">
        <v>133.5</v>
      </c>
      <c r="X265" s="78">
        <v>124.3</v>
      </c>
      <c r="Y265" s="78">
        <v>143.9</v>
      </c>
      <c r="Z265" s="79">
        <v>168.23848368577143</v>
      </c>
    </row>
    <row r="266" spans="2:26" ht="13.5" customHeight="1">
      <c r="B266" s="5" t="s">
        <v>28</v>
      </c>
      <c r="C266" s="5" t="s">
        <v>106</v>
      </c>
      <c r="D266" s="12"/>
      <c r="E266" s="13">
        <v>7.798</v>
      </c>
      <c r="F266" s="5">
        <v>11.622574074</v>
      </c>
      <c r="G266" s="5">
        <v>3.6119259259</v>
      </c>
      <c r="H266" s="14">
        <v>0.0721864814814</v>
      </c>
      <c r="I266" s="5">
        <v>5.2627407407</v>
      </c>
      <c r="J266" s="5">
        <v>4.5378703703</v>
      </c>
      <c r="K266" s="5">
        <v>4.5345925925</v>
      </c>
      <c r="L266" s="5">
        <v>3.2056481481</v>
      </c>
      <c r="M266" s="13">
        <v>0.25</v>
      </c>
      <c r="N266" s="5">
        <v>4.5538148148</v>
      </c>
      <c r="O266" s="14">
        <v>0.9425</v>
      </c>
      <c r="P266" s="47">
        <v>0.175</v>
      </c>
      <c r="Q266" s="49">
        <v>0.0069997962960000005</v>
      </c>
      <c r="R266" s="76">
        <v>1.0769259259</v>
      </c>
      <c r="S266" s="49">
        <v>0.0036485</v>
      </c>
      <c r="T266" s="47">
        <v>0.1910222222</v>
      </c>
      <c r="U266" s="76">
        <v>2.04</v>
      </c>
      <c r="V266" s="80">
        <v>10.20266926</v>
      </c>
      <c r="W266" s="78">
        <v>134.1</v>
      </c>
      <c r="X266" s="78">
        <v>124.8</v>
      </c>
      <c r="Y266" s="78">
        <v>144.7</v>
      </c>
      <c r="Z266" s="79">
        <v>168.7697635999123</v>
      </c>
    </row>
    <row r="267" spans="2:26" ht="13.5" customHeight="1">
      <c r="B267" s="5" t="s">
        <v>29</v>
      </c>
      <c r="C267" s="5" t="s">
        <v>107</v>
      </c>
      <c r="D267" s="12"/>
      <c r="E267" s="13">
        <v>7.79716</v>
      </c>
      <c r="F267" s="5">
        <v>11.20296</v>
      </c>
      <c r="G267" s="5">
        <v>3.47856</v>
      </c>
      <c r="H267" s="14">
        <v>0.0730086</v>
      </c>
      <c r="I267" s="5">
        <v>5.25566</v>
      </c>
      <c r="J267" s="5">
        <v>4.31986</v>
      </c>
      <c r="K267" s="5">
        <v>4.48712</v>
      </c>
      <c r="L267" s="5">
        <v>3.08732</v>
      </c>
      <c r="M267" s="13">
        <v>0.2492</v>
      </c>
      <c r="N267" s="5">
        <v>4.44252</v>
      </c>
      <c r="O267" s="14">
        <v>0.94268</v>
      </c>
      <c r="P267" s="47">
        <v>0.16862</v>
      </c>
      <c r="Q267" s="49">
        <v>0.00698936</v>
      </c>
      <c r="R267" s="76">
        <v>1.03712</v>
      </c>
      <c r="S267" s="49">
        <v>0.00351382</v>
      </c>
      <c r="T267" s="47">
        <v>0.186172</v>
      </c>
      <c r="U267" s="76">
        <v>2.04</v>
      </c>
      <c r="V267" s="80">
        <v>10.09001973</v>
      </c>
      <c r="W267" s="78">
        <v>134.9</v>
      </c>
      <c r="X267" s="78">
        <v>125.3</v>
      </c>
      <c r="Y267" s="78">
        <v>145.7</v>
      </c>
      <c r="Z267" s="79">
        <v>168.9125520725113</v>
      </c>
    </row>
    <row r="268" spans="2:26" ht="13.5" customHeight="1">
      <c r="B268" s="5" t="s">
        <v>30</v>
      </c>
      <c r="C268" s="5" t="s">
        <v>108</v>
      </c>
      <c r="D268" s="12"/>
      <c r="E268" s="13">
        <v>7.7964583333</v>
      </c>
      <c r="F268" s="5">
        <v>11.3186770833</v>
      </c>
      <c r="G268" s="5">
        <v>3.402125</v>
      </c>
      <c r="H268" s="14">
        <v>0.07195625</v>
      </c>
      <c r="I268" s="5">
        <v>5.1579375</v>
      </c>
      <c r="J268" s="5">
        <v>4.1172291666</v>
      </c>
      <c r="K268" s="5">
        <v>4.4493541666</v>
      </c>
      <c r="L268" s="5">
        <v>3.0194791666</v>
      </c>
      <c r="M268" s="13">
        <v>0.244625</v>
      </c>
      <c r="N268" s="5">
        <v>4.3996666666</v>
      </c>
      <c r="O268" s="14">
        <v>0.943</v>
      </c>
      <c r="P268" s="47">
        <v>0.1649375</v>
      </c>
      <c r="Q268" s="49">
        <v>0.0069092500000000005</v>
      </c>
      <c r="R268" s="76">
        <v>1.0142916666</v>
      </c>
      <c r="S268" s="49">
        <v>0.0034365000000000003</v>
      </c>
      <c r="T268" s="47">
        <v>0.1799041666</v>
      </c>
      <c r="U268" s="76">
        <v>2.04</v>
      </c>
      <c r="V268" s="80">
        <v>10.02970992</v>
      </c>
      <c r="W268" s="78">
        <v>136</v>
      </c>
      <c r="X268" s="78">
        <v>126.5</v>
      </c>
      <c r="Y268" s="78">
        <v>146.6</v>
      </c>
      <c r="Z268" s="79">
        <v>170.0828440460771</v>
      </c>
    </row>
    <row r="269" spans="2:26" ht="13.5" customHeight="1">
      <c r="B269" s="5" t="s">
        <v>31</v>
      </c>
      <c r="C269" s="5" t="s">
        <v>109</v>
      </c>
      <c r="D269" s="12"/>
      <c r="E269" s="13">
        <v>7.7976923076</v>
      </c>
      <c r="F269" s="5">
        <v>11.1266923076</v>
      </c>
      <c r="G269" s="5">
        <v>3.4117307692</v>
      </c>
      <c r="H269" s="14">
        <v>0.0716453846153</v>
      </c>
      <c r="I269" s="5">
        <v>5.059076923</v>
      </c>
      <c r="J269" s="5">
        <v>4.0783846153</v>
      </c>
      <c r="K269" s="5">
        <v>4.46475</v>
      </c>
      <c r="L269" s="5">
        <v>3.0279615384</v>
      </c>
      <c r="M269" s="13">
        <v>0.2411923076</v>
      </c>
      <c r="N269" s="5">
        <v>4.3843846153</v>
      </c>
      <c r="O269" s="14">
        <v>0.9429807692</v>
      </c>
      <c r="P269" s="47">
        <v>0.1654230769</v>
      </c>
      <c r="Q269" s="49">
        <v>0.00676125</v>
      </c>
      <c r="R269" s="76">
        <v>1.0172692307</v>
      </c>
      <c r="S269" s="49">
        <v>0.0034463653846</v>
      </c>
      <c r="T269" s="47">
        <v>0.1783961538</v>
      </c>
      <c r="U269" s="76">
        <v>2.04</v>
      </c>
      <c r="V269" s="80">
        <v>10.00304046</v>
      </c>
      <c r="W269" s="78">
        <v>136.4</v>
      </c>
      <c r="X269" s="78">
        <v>127.1</v>
      </c>
      <c r="Y269" s="78">
        <v>146.9</v>
      </c>
      <c r="Z269" s="79">
        <v>170.6823999837363</v>
      </c>
    </row>
    <row r="270" spans="2:26" ht="13.5" customHeight="1">
      <c r="B270" s="5" t="s">
        <v>20</v>
      </c>
      <c r="C270" s="5" t="s">
        <v>110</v>
      </c>
      <c r="D270" s="12"/>
      <c r="E270" s="13">
        <v>7.797625</v>
      </c>
      <c r="F270" s="5">
        <v>11.4011041666</v>
      </c>
      <c r="G270" s="5">
        <v>3.5780625</v>
      </c>
      <c r="H270" s="14">
        <v>0.0695570833333</v>
      </c>
      <c r="I270" s="5">
        <v>5.1206458333</v>
      </c>
      <c r="J270" s="5">
        <v>4.2655625</v>
      </c>
      <c r="K270" s="5">
        <v>4.4914791666</v>
      </c>
      <c r="L270" s="5">
        <v>3.1755833333</v>
      </c>
      <c r="M270" s="13">
        <v>0.2379583333</v>
      </c>
      <c r="N270" s="5">
        <v>4.6255208333</v>
      </c>
      <c r="O270" s="14">
        <v>0.94275</v>
      </c>
      <c r="P270" s="47">
        <v>0.1733541666</v>
      </c>
      <c r="Q270" s="49">
        <v>0.006419625</v>
      </c>
      <c r="R270" s="76">
        <v>1.0668125</v>
      </c>
      <c r="S270" s="49">
        <v>0.0036142083333000003</v>
      </c>
      <c r="T270" s="47">
        <v>0.1802854166</v>
      </c>
      <c r="U270" s="76">
        <v>2.0405166666</v>
      </c>
      <c r="V270" s="80">
        <v>10.09380918</v>
      </c>
      <c r="W270" s="78">
        <v>136.4</v>
      </c>
      <c r="X270" s="78">
        <v>127.7</v>
      </c>
      <c r="Y270" s="78">
        <v>146.2</v>
      </c>
      <c r="Z270" s="79">
        <v>170.23669584436269</v>
      </c>
    </row>
    <row r="271" spans="1:26" ht="21" customHeight="1">
      <c r="A271" s="122">
        <v>2001</v>
      </c>
      <c r="B271" s="5" t="s">
        <v>21</v>
      </c>
      <c r="C271" s="5" t="s">
        <v>99</v>
      </c>
      <c r="D271" s="12"/>
      <c r="E271" s="13">
        <v>7.7985217391</v>
      </c>
      <c r="F271" s="5">
        <v>11.5528913043</v>
      </c>
      <c r="G271" s="5">
        <v>3.7528913043</v>
      </c>
      <c r="H271" s="14">
        <v>0.0667734782608</v>
      </c>
      <c r="I271" s="5">
        <v>5.1935652173</v>
      </c>
      <c r="J271" s="5">
        <v>4.3466304347</v>
      </c>
      <c r="K271" s="5">
        <v>4.4911521739</v>
      </c>
      <c r="L271" s="5">
        <v>3.3306956521</v>
      </c>
      <c r="M271" s="13">
        <v>0.2384347826</v>
      </c>
      <c r="N271" s="5">
        <v>4.7985869565</v>
      </c>
      <c r="O271" s="14">
        <v>0.943</v>
      </c>
      <c r="P271" s="47">
        <v>0.1819565217</v>
      </c>
      <c r="Q271" s="49">
        <v>0.006134891304</v>
      </c>
      <c r="R271" s="76">
        <v>1.1188260869</v>
      </c>
      <c r="S271" s="49">
        <v>0.0037907173912999997</v>
      </c>
      <c r="T271" s="47">
        <v>0.1806891304</v>
      </c>
      <c r="U271" s="76">
        <v>2.04</v>
      </c>
      <c r="V271" s="80">
        <v>10.15468795</v>
      </c>
      <c r="W271" s="78">
        <v>136.4</v>
      </c>
      <c r="X271" s="78">
        <v>128.3</v>
      </c>
      <c r="Y271" s="78">
        <v>145.5</v>
      </c>
      <c r="Z271" s="79">
        <v>169.49688647557167</v>
      </c>
    </row>
    <row r="272" spans="1:26" ht="13.5" customHeight="1">
      <c r="A272" s="122"/>
      <c r="B272" s="5" t="s">
        <v>22</v>
      </c>
      <c r="C272" s="5" t="s">
        <v>100</v>
      </c>
      <c r="D272" s="12"/>
      <c r="E272" s="13">
        <v>7.7986666666</v>
      </c>
      <c r="F272" s="5">
        <v>11.3448125</v>
      </c>
      <c r="G272" s="5">
        <v>3.6783541666</v>
      </c>
      <c r="H272" s="14">
        <v>0.0671445833333</v>
      </c>
      <c r="I272" s="5">
        <v>5.1290833333</v>
      </c>
      <c r="J272" s="5">
        <v>4.1781041666</v>
      </c>
      <c r="K272" s="5">
        <v>4.4751666666</v>
      </c>
      <c r="L272" s="5">
        <v>3.2646458333</v>
      </c>
      <c r="M272" s="13">
        <v>0.2396666666</v>
      </c>
      <c r="N272" s="5">
        <v>4.6838333333</v>
      </c>
      <c r="O272" s="14">
        <v>0.9428125</v>
      </c>
      <c r="P272" s="47">
        <v>0.1782916666</v>
      </c>
      <c r="Q272" s="49">
        <v>0.0062310625</v>
      </c>
      <c r="R272" s="76">
        <v>1.09675</v>
      </c>
      <c r="S272" s="49">
        <v>0.0037153541666</v>
      </c>
      <c r="T272" s="47">
        <v>0.18299375</v>
      </c>
      <c r="U272" s="76">
        <v>2.04</v>
      </c>
      <c r="V272" s="80">
        <v>10.08839645</v>
      </c>
      <c r="W272" s="78">
        <v>136.7</v>
      </c>
      <c r="X272" s="78">
        <v>128.4</v>
      </c>
      <c r="Y272" s="78">
        <v>146.1</v>
      </c>
      <c r="Z272" s="79">
        <v>168.43702350220872</v>
      </c>
    </row>
    <row r="273" spans="1:26" ht="13.5" customHeight="1">
      <c r="A273" s="122"/>
      <c r="B273" s="5" t="s">
        <v>23</v>
      </c>
      <c r="C273" s="5" t="s">
        <v>101</v>
      </c>
      <c r="D273" s="12"/>
      <c r="E273" s="13">
        <v>7.7985925925</v>
      </c>
      <c r="F273" s="5">
        <v>11.273037037</v>
      </c>
      <c r="G273" s="5">
        <v>3.628</v>
      </c>
      <c r="H273" s="14">
        <v>0.0642885185185</v>
      </c>
      <c r="I273" s="5">
        <v>5.0119074074</v>
      </c>
      <c r="J273" s="5">
        <v>3.9386111111</v>
      </c>
      <c r="K273" s="5">
        <v>4.4049074074</v>
      </c>
      <c r="L273" s="5">
        <v>3.2199444444</v>
      </c>
      <c r="M273" s="13">
        <v>0.2391111111</v>
      </c>
      <c r="N273" s="5">
        <v>4.6202962962</v>
      </c>
      <c r="O273" s="14">
        <v>0.943</v>
      </c>
      <c r="P273" s="47">
        <v>0.1758518518</v>
      </c>
      <c r="Q273" s="49">
        <v>0.006044925925</v>
      </c>
      <c r="R273" s="76">
        <v>1.0817592592</v>
      </c>
      <c r="S273" s="49">
        <v>0.0036647407407</v>
      </c>
      <c r="T273" s="47">
        <v>0.1776351851</v>
      </c>
      <c r="U273" s="76">
        <v>2.04</v>
      </c>
      <c r="V273" s="80">
        <v>9.98233005</v>
      </c>
      <c r="W273" s="78">
        <v>138.2</v>
      </c>
      <c r="X273" s="78">
        <v>130.2</v>
      </c>
      <c r="Y273" s="78">
        <v>147.2</v>
      </c>
      <c r="Z273" s="79">
        <v>170.5520879415023</v>
      </c>
    </row>
    <row r="274" spans="1:26" ht="13.5" customHeight="1">
      <c r="A274" s="122"/>
      <c r="B274" s="5" t="s">
        <v>24</v>
      </c>
      <c r="C274" s="5" t="s">
        <v>102</v>
      </c>
      <c r="D274" s="12"/>
      <c r="E274" s="13">
        <v>7.797675</v>
      </c>
      <c r="F274" s="5">
        <v>11.19745</v>
      </c>
      <c r="G274" s="5">
        <v>3.564675</v>
      </c>
      <c r="H274" s="14">
        <v>0.0630875</v>
      </c>
      <c r="I274" s="5">
        <v>5.006</v>
      </c>
      <c r="J274" s="5">
        <v>3.908925</v>
      </c>
      <c r="K274" s="5">
        <v>4.30505</v>
      </c>
      <c r="L274" s="5">
        <v>3.16375</v>
      </c>
      <c r="M274" s="13">
        <v>0.238</v>
      </c>
      <c r="N274" s="5">
        <v>4.5597</v>
      </c>
      <c r="O274" s="14">
        <v>0.943</v>
      </c>
      <c r="P274" s="47">
        <v>0.1728</v>
      </c>
      <c r="Q274" s="49">
        <v>0.005883724999999999</v>
      </c>
      <c r="R274" s="76">
        <v>1.06285</v>
      </c>
      <c r="S274" s="49">
        <v>0.0036008</v>
      </c>
      <c r="T274" s="47">
        <v>0.171455</v>
      </c>
      <c r="U274" s="76">
        <v>2.04</v>
      </c>
      <c r="V274" s="80">
        <v>9.88529066</v>
      </c>
      <c r="W274" s="78">
        <v>139.3</v>
      </c>
      <c r="X274" s="78">
        <v>131.4</v>
      </c>
      <c r="Y274" s="78">
        <v>148</v>
      </c>
      <c r="Z274" s="79">
        <v>172.19415567960584</v>
      </c>
    </row>
    <row r="275" spans="1:26" ht="13.5" customHeight="1">
      <c r="A275" s="122"/>
      <c r="B275" s="5" t="s">
        <v>25</v>
      </c>
      <c r="C275" s="5" t="s">
        <v>103</v>
      </c>
      <c r="D275" s="12"/>
      <c r="E275" s="13">
        <v>7.7980384615</v>
      </c>
      <c r="F275" s="5">
        <v>11.1289038461</v>
      </c>
      <c r="G275" s="5">
        <v>3.4927115384</v>
      </c>
      <c r="H275" s="14">
        <v>0.0640484615384</v>
      </c>
      <c r="I275" s="5">
        <v>5.0612115384</v>
      </c>
      <c r="J275" s="5">
        <v>4.0599615384</v>
      </c>
      <c r="K275" s="5">
        <v>4.3011730769</v>
      </c>
      <c r="L275" s="5">
        <v>3.0997307692</v>
      </c>
      <c r="M275" s="13">
        <v>0.2353846153</v>
      </c>
      <c r="N275" s="5">
        <v>4.454576923</v>
      </c>
      <c r="O275" s="14">
        <v>0.9429615384</v>
      </c>
      <c r="P275" s="47">
        <v>0.1693076923</v>
      </c>
      <c r="Q275" s="49">
        <v>0.006013192307000001</v>
      </c>
      <c r="R275" s="76">
        <v>1.041326923</v>
      </c>
      <c r="S275" s="49">
        <v>0.00352775</v>
      </c>
      <c r="T275" s="47">
        <v>0.1714538461</v>
      </c>
      <c r="U275" s="76">
        <v>2.0404826923</v>
      </c>
      <c r="V275" s="80">
        <v>9.84247964</v>
      </c>
      <c r="W275" s="78">
        <v>139.3</v>
      </c>
      <c r="X275" s="78">
        <v>131.3</v>
      </c>
      <c r="Y275" s="78">
        <v>148.2</v>
      </c>
      <c r="Z275" s="79">
        <v>171.40489247464794</v>
      </c>
    </row>
    <row r="276" spans="1:26" ht="13.5" customHeight="1">
      <c r="A276" s="122"/>
      <c r="B276" s="5" t="s">
        <v>26</v>
      </c>
      <c r="C276" s="5" t="s">
        <v>104</v>
      </c>
      <c r="D276" s="12"/>
      <c r="E276" s="13">
        <v>7.79768</v>
      </c>
      <c r="F276" s="5">
        <v>10.93354</v>
      </c>
      <c r="G276" s="5">
        <v>3.40346</v>
      </c>
      <c r="H276" s="14">
        <v>0.06386939999999999</v>
      </c>
      <c r="I276" s="5">
        <v>5.1145</v>
      </c>
      <c r="J276" s="5">
        <v>4.03978</v>
      </c>
      <c r="K276" s="5">
        <v>4.29558</v>
      </c>
      <c r="L276" s="5">
        <v>3.0206</v>
      </c>
      <c r="M276" s="13">
        <v>0.2288</v>
      </c>
      <c r="N276" s="5">
        <v>4.37008</v>
      </c>
      <c r="O276" s="14">
        <v>0.943</v>
      </c>
      <c r="P276" s="47">
        <v>0.16496</v>
      </c>
      <c r="Q276" s="49">
        <v>0.0060288799999999995</v>
      </c>
      <c r="R276" s="76">
        <v>1.01478</v>
      </c>
      <c r="S276" s="49">
        <v>0.00343778</v>
      </c>
      <c r="T276" s="47">
        <v>0.172404</v>
      </c>
      <c r="U276" s="76">
        <v>2.04</v>
      </c>
      <c r="V276" s="80">
        <v>9.74976142</v>
      </c>
      <c r="W276" s="78">
        <v>140.2</v>
      </c>
      <c r="X276" s="78">
        <v>132.3</v>
      </c>
      <c r="Y276" s="78">
        <v>149</v>
      </c>
      <c r="Z276" s="79">
        <v>172.4031418965924</v>
      </c>
    </row>
    <row r="277" spans="1:26" ht="13.5" customHeight="1">
      <c r="A277" s="122"/>
      <c r="B277" s="5" t="s">
        <v>27</v>
      </c>
      <c r="C277" s="5" t="s">
        <v>105</v>
      </c>
      <c r="D277" s="12"/>
      <c r="E277" s="13">
        <v>7.7980869565</v>
      </c>
      <c r="F277" s="5">
        <v>11.0286304347</v>
      </c>
      <c r="G277" s="5">
        <v>3.4349782608</v>
      </c>
      <c r="H277" s="14">
        <v>0.0626513043478</v>
      </c>
      <c r="I277" s="5">
        <v>5.097173913</v>
      </c>
      <c r="J277" s="5">
        <v>3.9776521739</v>
      </c>
      <c r="K277" s="5">
        <v>4.2790652173</v>
      </c>
      <c r="L277" s="5">
        <v>3.0484565217</v>
      </c>
      <c r="M277" s="13">
        <v>0.2254347826</v>
      </c>
      <c r="N277" s="5">
        <v>4.4404347826</v>
      </c>
      <c r="O277" s="14">
        <v>0.943</v>
      </c>
      <c r="P277" s="47">
        <v>0.1665</v>
      </c>
      <c r="Q277" s="49">
        <v>0.005984282608</v>
      </c>
      <c r="R277" s="76">
        <v>1.0241521739</v>
      </c>
      <c r="S277" s="49">
        <v>0.0034695</v>
      </c>
      <c r="T277" s="47">
        <v>0.1710434782</v>
      </c>
      <c r="U277" s="76">
        <v>2.04</v>
      </c>
      <c r="V277" s="80">
        <v>9.75740346</v>
      </c>
      <c r="W277" s="78">
        <v>140.6</v>
      </c>
      <c r="X277" s="78">
        <v>133</v>
      </c>
      <c r="Y277" s="78">
        <v>149.1</v>
      </c>
      <c r="Z277" s="79">
        <v>172.78282593387604</v>
      </c>
    </row>
    <row r="278" spans="1:26" ht="13.5" customHeight="1">
      <c r="A278" s="122"/>
      <c r="B278" s="5" t="s">
        <v>28</v>
      </c>
      <c r="C278" s="5" t="s">
        <v>106</v>
      </c>
      <c r="D278" s="12"/>
      <c r="E278" s="13">
        <v>7.7984814814</v>
      </c>
      <c r="F278" s="5">
        <v>11.202574074</v>
      </c>
      <c r="G278" s="5">
        <v>3.5911666666</v>
      </c>
      <c r="H278" s="14">
        <v>0.0642007407407</v>
      </c>
      <c r="I278" s="5">
        <v>5.0709074074</v>
      </c>
      <c r="J278" s="5">
        <v>4.0904259259</v>
      </c>
      <c r="K278" s="5">
        <v>4.4295185185</v>
      </c>
      <c r="L278" s="5">
        <v>3.1872407407</v>
      </c>
      <c r="M278" s="13">
        <v>0.2275185185</v>
      </c>
      <c r="N278" s="5">
        <v>4.6370925925</v>
      </c>
      <c r="O278" s="14">
        <v>0.943</v>
      </c>
      <c r="P278" s="47">
        <v>0.1740925925</v>
      </c>
      <c r="Q278" s="49">
        <v>0.0060701111109999996</v>
      </c>
      <c r="R278" s="76">
        <v>1.0707592592</v>
      </c>
      <c r="S278" s="49">
        <v>0.0036274629629000003</v>
      </c>
      <c r="T278" s="47">
        <v>0.1737037037</v>
      </c>
      <c r="U278" s="76">
        <v>2.04</v>
      </c>
      <c r="V278" s="80">
        <v>9.94237202</v>
      </c>
      <c r="W278" s="78">
        <v>138.9</v>
      </c>
      <c r="X278" s="78">
        <v>131.2</v>
      </c>
      <c r="Y278" s="78">
        <v>147.6</v>
      </c>
      <c r="Z278" s="79">
        <v>170.1845980149919</v>
      </c>
    </row>
    <row r="279" spans="1:26" ht="13.5" customHeight="1">
      <c r="A279" s="122"/>
      <c r="B279" s="5" t="s">
        <v>29</v>
      </c>
      <c r="C279" s="5" t="s">
        <v>107</v>
      </c>
      <c r="D279" s="12"/>
      <c r="E279" s="13">
        <v>7.79988</v>
      </c>
      <c r="F279" s="5">
        <v>11.40946</v>
      </c>
      <c r="G279" s="5">
        <v>3.63412</v>
      </c>
      <c r="H279" s="14">
        <v>0.065708</v>
      </c>
      <c r="I279" s="5">
        <v>4.98556</v>
      </c>
      <c r="J279" s="5">
        <v>3.95774</v>
      </c>
      <c r="K279" s="5">
        <v>4.4649</v>
      </c>
      <c r="L279" s="5">
        <v>3.22542</v>
      </c>
      <c r="M279" s="13">
        <v>0.22772</v>
      </c>
      <c r="N279" s="5">
        <v>4.76506</v>
      </c>
      <c r="O279" s="14">
        <v>0.943</v>
      </c>
      <c r="P279" s="47">
        <v>0.1761</v>
      </c>
      <c r="Q279" s="49">
        <v>0.0060241</v>
      </c>
      <c r="R279" s="76">
        <v>1.0836</v>
      </c>
      <c r="S279" s="49">
        <v>0.0036709200000000003</v>
      </c>
      <c r="T279" s="47">
        <v>0.176014</v>
      </c>
      <c r="U279" s="76">
        <v>2.04</v>
      </c>
      <c r="V279" s="80">
        <v>10.03041</v>
      </c>
      <c r="W279" s="78">
        <v>138.3</v>
      </c>
      <c r="X279" s="78">
        <v>130.4</v>
      </c>
      <c r="Y279" s="78">
        <v>147.1</v>
      </c>
      <c r="Z279" s="79">
        <v>169.4592640960148</v>
      </c>
    </row>
    <row r="280" spans="1:26" ht="13.5" customHeight="1">
      <c r="A280" s="122"/>
      <c r="B280" s="5" t="s">
        <v>30</v>
      </c>
      <c r="C280" s="5" t="s">
        <v>108</v>
      </c>
      <c r="D280" s="12"/>
      <c r="E280" s="13">
        <v>7.799875</v>
      </c>
      <c r="F280" s="5">
        <v>11.3204166666</v>
      </c>
      <c r="G280" s="5">
        <v>3.6157083333</v>
      </c>
      <c r="H280" s="14">
        <v>0.064325625</v>
      </c>
      <c r="I280" s="5">
        <v>4.9721666666</v>
      </c>
      <c r="J280" s="5">
        <v>3.9454583333</v>
      </c>
      <c r="K280" s="5">
        <v>4.3054166666</v>
      </c>
      <c r="L280" s="5">
        <v>3.2090833333</v>
      </c>
      <c r="M280" s="13">
        <v>0.227125</v>
      </c>
      <c r="N280" s="5">
        <v>4.7781875</v>
      </c>
      <c r="O280" s="14">
        <v>0.943</v>
      </c>
      <c r="P280" s="47">
        <v>0.17525</v>
      </c>
      <c r="Q280" s="49">
        <v>0.0059903125</v>
      </c>
      <c r="R280" s="76">
        <v>1.0781666666</v>
      </c>
      <c r="S280" s="49">
        <v>0.00365225</v>
      </c>
      <c r="T280" s="47">
        <v>0.174425</v>
      </c>
      <c r="U280" s="76">
        <v>2.0390625</v>
      </c>
      <c r="V280" s="80">
        <v>9.974874</v>
      </c>
      <c r="W280" s="78">
        <v>139.1</v>
      </c>
      <c r="X280" s="78">
        <v>131.4</v>
      </c>
      <c r="Y280" s="78">
        <v>147.6</v>
      </c>
      <c r="Z280" s="79">
        <v>170.43668564202724</v>
      </c>
    </row>
    <row r="281" spans="1:26" ht="13.5" customHeight="1">
      <c r="A281" s="122"/>
      <c r="B281" s="5" t="s">
        <v>31</v>
      </c>
      <c r="C281" s="5" t="s">
        <v>109</v>
      </c>
      <c r="D281" s="12"/>
      <c r="E281" s="13">
        <v>7.7995</v>
      </c>
      <c r="F281" s="5">
        <v>11.2190192307</v>
      </c>
      <c r="G281" s="5">
        <v>3.544826923</v>
      </c>
      <c r="H281" s="14">
        <v>0.0637651923076</v>
      </c>
      <c r="I281" s="5">
        <v>4.893326923</v>
      </c>
      <c r="J281" s="5">
        <v>4.0284615384</v>
      </c>
      <c r="K281" s="5">
        <v>4.263076923</v>
      </c>
      <c r="L281" s="5">
        <v>3.146076923</v>
      </c>
      <c r="M281" s="13">
        <v>0.2268461538</v>
      </c>
      <c r="N281" s="5">
        <v>4.7291730769</v>
      </c>
      <c r="O281" s="14">
        <v>0.943</v>
      </c>
      <c r="P281" s="47">
        <v>0.171826923</v>
      </c>
      <c r="Q281" s="49">
        <v>0.006084365384</v>
      </c>
      <c r="R281" s="76">
        <v>1.0569230769</v>
      </c>
      <c r="S281" s="49">
        <v>0.0035805961538</v>
      </c>
      <c r="T281" s="47">
        <v>0.1756403846</v>
      </c>
      <c r="U281" s="76">
        <v>2.04</v>
      </c>
      <c r="V281" s="80">
        <v>9.89266</v>
      </c>
      <c r="W281" s="78">
        <v>139.5</v>
      </c>
      <c r="X281" s="78">
        <v>131.8</v>
      </c>
      <c r="Y281" s="78">
        <v>148.1</v>
      </c>
      <c r="Z281" s="79">
        <v>170.91280593488187</v>
      </c>
    </row>
    <row r="282" spans="2:26" ht="13.5" customHeight="1">
      <c r="B282" s="5" t="s">
        <v>20</v>
      </c>
      <c r="C282" s="5" t="s">
        <v>110</v>
      </c>
      <c r="E282" s="13">
        <v>7.798375</v>
      </c>
      <c r="F282" s="5">
        <v>11.2294791666</v>
      </c>
      <c r="G282" s="5">
        <v>3.5617708333</v>
      </c>
      <c r="H282" s="14">
        <v>0.0612958333333</v>
      </c>
      <c r="I282" s="5">
        <v>4.946875</v>
      </c>
      <c r="J282" s="5">
        <v>4.0173333333</v>
      </c>
      <c r="K282" s="5">
        <v>4.2461458333</v>
      </c>
      <c r="L282" s="5">
        <v>3.1610416666</v>
      </c>
      <c r="M282" s="13">
        <v>0.2275416666</v>
      </c>
      <c r="N282" s="5">
        <v>4.7226875</v>
      </c>
      <c r="O282" s="14">
        <v>0.943</v>
      </c>
      <c r="P282" s="47">
        <v>0.1725833333</v>
      </c>
      <c r="Q282" s="49">
        <v>0.0060431458329999995</v>
      </c>
      <c r="R282" s="76">
        <v>1.0619791666</v>
      </c>
      <c r="S282" s="49">
        <v>0.0035977708333</v>
      </c>
      <c r="T282" s="47">
        <v>0.1776208333</v>
      </c>
      <c r="U282" s="76">
        <v>2.04</v>
      </c>
      <c r="V282" s="80">
        <v>9.84739238</v>
      </c>
      <c r="W282" s="78">
        <v>140.1</v>
      </c>
      <c r="X282" s="78">
        <v>132.7</v>
      </c>
      <c r="Y282" s="78">
        <v>148.4</v>
      </c>
      <c r="Z282" s="79">
        <v>167.76387619372832</v>
      </c>
    </row>
    <row r="283" spans="1:26" ht="5.25" customHeight="1">
      <c r="A283" s="113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</row>
    <row r="284" ht="5.25" customHeight="1"/>
    <row r="285" spans="1:17" ht="13.5" customHeight="1">
      <c r="A285" s="124" t="s">
        <v>75</v>
      </c>
      <c r="B285" s="17" t="s">
        <v>152</v>
      </c>
      <c r="C285" s="82"/>
      <c r="P285" s="40" t="s">
        <v>75</v>
      </c>
      <c r="Q285" s="24" t="s">
        <v>158</v>
      </c>
    </row>
    <row r="286" spans="1:17" ht="13.5" customHeight="1">
      <c r="A286" s="17"/>
      <c r="B286" s="17" t="s">
        <v>153</v>
      </c>
      <c r="C286" s="82"/>
      <c r="P286" s="3"/>
      <c r="Q286" s="3" t="s">
        <v>159</v>
      </c>
    </row>
    <row r="287" spans="1:17" ht="13.5" customHeight="1">
      <c r="A287" s="125"/>
      <c r="B287" s="125" t="s">
        <v>154</v>
      </c>
      <c r="C287" s="82"/>
      <c r="P287" s="24"/>
      <c r="Q287" s="24"/>
    </row>
    <row r="288" spans="1:17" ht="13.5" customHeight="1">
      <c r="A288" s="126"/>
      <c r="B288" s="126" t="s">
        <v>155</v>
      </c>
      <c r="C288" s="82"/>
      <c r="P288" s="24"/>
      <c r="Q288" s="24"/>
    </row>
    <row r="289" spans="1:17" ht="13.5" customHeight="1">
      <c r="A289" s="40" t="s">
        <v>97</v>
      </c>
      <c r="B289" s="3" t="s">
        <v>156</v>
      </c>
      <c r="P289" s="54" t="s">
        <v>97</v>
      </c>
      <c r="Q289" s="68" t="s">
        <v>116</v>
      </c>
    </row>
    <row r="290" spans="1:2" ht="13.5" customHeight="1">
      <c r="A290" s="3"/>
      <c r="B290" s="53" t="s">
        <v>157</v>
      </c>
    </row>
  </sheetData>
  <sheetProtection/>
  <mergeCells count="3">
    <mergeCell ref="W9:Y9"/>
    <mergeCell ref="A1:Y1"/>
    <mergeCell ref="A2:Y2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landscape" paperSize="9" scale="60" r:id="rId1"/>
  <headerFooter alignWithMargins="0">
    <oddFooter>&amp;L&amp;"Times New Roman"&amp;10©2024 Hong Kong Monetary Authority &amp;"PMingLiu"&amp;10香港金融管理局&amp;R&amp;"新細明體,Regular"&amp;10金融數據月報&amp;"Times New Roman,Regular" Monthly Statistical Bulletin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Division</dc:creator>
  <cp:keywords/>
  <dc:description/>
  <cp:lastModifiedBy>LO Tsz-ching</cp:lastModifiedBy>
  <cp:lastPrinted>2024-04-02T09:35:22Z</cp:lastPrinted>
  <dcterms:created xsi:type="dcterms:W3CDTF">2001-02-12T09:15:20Z</dcterms:created>
  <dcterms:modified xsi:type="dcterms:W3CDTF">2024-04-02T09:35:36Z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KWLLI@hkma.gov.hk</vt:lpwstr>
  </property>
  <property fmtid="{D5CDD505-2E9C-101B-9397-08002B2CF9AE}" pid="3" name="CDMCEIC_ownerFullName">
    <vt:lpwstr>Kevin Li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  <property fmtid="{D5CDD505-2E9C-101B-9397-08002B2CF9AE}" pid="6" name="{A44787D4-0540-4523-9961-78E4036D8C6D}">
    <vt:lpwstr>{0E559A46-551F-4CC1-B7A9-92C81EED9E07}</vt:lpwstr>
  </property>
</Properties>
</file>