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0" windowWidth="14670" windowHeight="11565" tabRatio="605"/>
  </bookViews>
  <sheets>
    <sheet name="Table 1A" sheetId="2" r:id="rId1"/>
    <sheet name="Table1B" sheetId="3" r:id="rId2"/>
  </sheets>
  <definedNames>
    <definedName name="_xlnm.Print_Area" localSheetId="0">'Table 1A'!$A$1:$O$66</definedName>
  </definedNames>
  <calcPr calcId="145621"/>
</workbook>
</file>

<file path=xl/calcChain.xml><?xml version="1.0" encoding="utf-8"?>
<calcChain xmlns="http://schemas.openxmlformats.org/spreadsheetml/2006/main">
  <c r="G6" i="3" l="1"/>
  <c r="L5" i="2"/>
  <c r="H5" i="2"/>
  <c r="D5" i="2"/>
  <c r="D4" i="2"/>
  <c r="B1" i="2"/>
  <c r="N34" i="2" l="1"/>
  <c r="F34" i="2"/>
  <c r="N9" i="2"/>
  <c r="J33" i="2"/>
  <c r="F7" i="2"/>
  <c r="N38" i="2"/>
  <c r="F36" i="2"/>
  <c r="F35" i="2"/>
  <c r="N30" i="2"/>
  <c r="F28" i="2"/>
  <c r="F27" i="2"/>
  <c r="F17" i="2"/>
  <c r="J38" i="2"/>
  <c r="N37" i="2"/>
  <c r="J30" i="2"/>
  <c r="N29" i="2"/>
  <c r="J9" i="2"/>
  <c r="N8" i="2"/>
  <c r="F40" i="2"/>
  <c r="F39" i="2"/>
  <c r="F38" i="2"/>
  <c r="J37" i="2"/>
  <c r="F32" i="2"/>
  <c r="F31" i="2"/>
  <c r="F30" i="2"/>
  <c r="J29" i="2"/>
  <c r="F9" i="2"/>
  <c r="J8" i="2"/>
  <c r="J34" i="2"/>
  <c r="N33" i="2"/>
  <c r="F13" i="2"/>
  <c r="J11" i="2"/>
  <c r="F6" i="3"/>
  <c r="J17" i="2"/>
  <c r="J32" i="2"/>
  <c r="J28" i="2"/>
  <c r="F18" i="2"/>
  <c r="N15" i="2"/>
  <c r="F14" i="2"/>
  <c r="N12" i="2"/>
  <c r="F10" i="2"/>
  <c r="J7" i="2"/>
  <c r="J39" i="2"/>
  <c r="F37" i="2"/>
  <c r="J35" i="2"/>
  <c r="F33" i="2"/>
  <c r="J31" i="2"/>
  <c r="F29" i="2"/>
  <c r="J27" i="2"/>
  <c r="N17" i="2"/>
  <c r="J15" i="2"/>
  <c r="J14" i="2"/>
  <c r="N13" i="2"/>
  <c r="J12" i="2"/>
  <c r="F8" i="2"/>
  <c r="J40" i="2"/>
  <c r="J36" i="2"/>
  <c r="F11" i="2"/>
  <c r="J18" i="2"/>
  <c r="F15" i="2"/>
  <c r="J13" i="2"/>
  <c r="F12" i="2"/>
  <c r="J10" i="2"/>
  <c r="N39" i="2"/>
  <c r="N35" i="2"/>
  <c r="N31" i="2"/>
  <c r="N27" i="2"/>
  <c r="N18" i="2"/>
  <c r="N10" i="2"/>
  <c r="D6" i="3"/>
  <c r="E6" i="3"/>
  <c r="N40" i="2"/>
  <c r="N36" i="2"/>
  <c r="N32" i="2"/>
  <c r="N28" i="2"/>
  <c r="N14" i="2"/>
  <c r="N11" i="2"/>
  <c r="N7" i="2"/>
  <c r="F21" i="2" l="1"/>
  <c r="N21" i="2"/>
  <c r="J21" i="2"/>
  <c r="F22" i="2"/>
  <c r="N22" i="2"/>
  <c r="F23" i="2"/>
  <c r="J22" i="2"/>
  <c r="N23" i="2"/>
  <c r="J23" i="2"/>
</calcChain>
</file>

<file path=xl/sharedStrings.xml><?xml version="1.0" encoding="utf-8"?>
<sst xmlns="http://schemas.openxmlformats.org/spreadsheetml/2006/main" count="294" uniqueCount="57">
  <si>
    <t>(</t>
  </si>
  <si>
    <t>)</t>
  </si>
  <si>
    <t xml:space="preserve">   </t>
  </si>
  <si>
    <t xml:space="preserve">        </t>
  </si>
  <si>
    <t>儲蓄存款</t>
  </si>
  <si>
    <t>定期存款</t>
  </si>
  <si>
    <t>所有存款</t>
  </si>
  <si>
    <t>外幣掉期存款</t>
  </si>
  <si>
    <t>貸款和墊款</t>
  </si>
  <si>
    <t>以港元計之貸款</t>
  </si>
  <si>
    <t>以外幣計之貸款</t>
  </si>
  <si>
    <t>總貸款和墊款</t>
  </si>
  <si>
    <t>貨幣供應量</t>
  </si>
  <si>
    <t>在香港使用的貸款</t>
  </si>
  <si>
    <r>
      <t>在香港境外使用的貸款</t>
    </r>
    <r>
      <rPr>
        <vertAlign val="superscript"/>
        <sz val="10"/>
        <rFont val="Times New Roman"/>
        <family val="1"/>
      </rPr>
      <t>#</t>
    </r>
  </si>
  <si>
    <r>
      <t xml:space="preserve">( </t>
    </r>
    <r>
      <rPr>
        <b/>
        <sz val="10"/>
        <rFont val="細明體"/>
        <family val="3"/>
        <charset val="136"/>
      </rPr>
      <t>百萬港元計</t>
    </r>
    <r>
      <rPr>
        <b/>
        <sz val="10"/>
        <rFont val="Times New Roman"/>
        <family val="1"/>
      </rPr>
      <t xml:space="preserve"> )</t>
    </r>
  </si>
  <si>
    <r>
      <t>前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數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月</t>
    </r>
  </si>
  <si>
    <r>
      <t xml:space="preserve">M1 -- </t>
    </r>
    <r>
      <rPr>
        <sz val="10"/>
        <rFont val="細明體"/>
        <family val="3"/>
        <charset val="136"/>
      </rPr>
      <t>港元</t>
    </r>
  </si>
  <si>
    <r>
      <t xml:space="preserve">      </t>
    </r>
    <r>
      <rPr>
        <sz val="10"/>
        <rFont val="細明體"/>
        <family val="3"/>
        <charset val="136"/>
      </rPr>
      <t>外幣</t>
    </r>
  </si>
  <si>
    <r>
      <t xml:space="preserve">      </t>
    </r>
    <r>
      <rPr>
        <sz val="10"/>
        <rFont val="細明體"/>
        <family val="3"/>
        <charset val="136"/>
      </rPr>
      <t>總計</t>
    </r>
  </si>
  <si>
    <r>
      <t xml:space="preserve">M2 --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>@</t>
    </r>
  </si>
  <si>
    <r>
      <t xml:space="preserve">      </t>
    </r>
    <r>
      <rPr>
        <sz val="10"/>
        <rFont val="細明體"/>
        <family val="3"/>
        <charset val="136"/>
      </rPr>
      <t>外幣</t>
    </r>
    <r>
      <rPr>
        <sz val="10"/>
        <rFont val="Times New Roman"/>
        <family val="1"/>
      </rPr>
      <t>*</t>
    </r>
  </si>
  <si>
    <r>
      <t xml:space="preserve">M3 --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 xml:space="preserve">@ </t>
    </r>
  </si>
  <si>
    <r>
      <t xml:space="preserve">    </t>
    </r>
    <r>
      <rPr>
        <sz val="10"/>
        <rFont val="細明體"/>
        <family val="3"/>
        <charset val="136"/>
      </rPr>
      <t>公眾持有的紙幣及硬幣</t>
    </r>
  </si>
  <si>
    <r>
      <t>季節性調整貨幣供應量</t>
    </r>
    <r>
      <rPr>
        <b/>
        <u/>
        <sz val="10"/>
        <color indexed="8"/>
        <rFont val="Times New Roman"/>
        <family val="1"/>
      </rPr>
      <t xml:space="preserve"> M1</t>
    </r>
  </si>
  <si>
    <r>
      <t>港元貨幣供應量</t>
    </r>
    <r>
      <rPr>
        <sz val="10"/>
        <rFont val="Times New Roman"/>
        <family val="1"/>
      </rPr>
      <t xml:space="preserve"> M1 </t>
    </r>
  </si>
  <si>
    <r>
      <t xml:space="preserve">    </t>
    </r>
    <r>
      <rPr>
        <sz val="10"/>
        <rFont val="細明體"/>
        <family val="3"/>
        <charset val="136"/>
      </rPr>
      <t>港元活期存款</t>
    </r>
  </si>
  <si>
    <r>
      <t>存款</t>
    </r>
    <r>
      <rPr>
        <b/>
        <u/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</si>
  <si>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細明體"/>
        <family val="3"/>
        <charset val="136"/>
      </rPr>
      <t>有限制牌照銀行</t>
    </r>
  </si>
  <si>
    <r>
      <t xml:space="preserve">    </t>
    </r>
    <r>
      <rPr>
        <sz val="10"/>
        <rFont val="細明體"/>
        <family val="3"/>
        <charset val="136"/>
      </rPr>
      <t>接受存款公司</t>
    </r>
  </si>
  <si>
    <r>
      <t>港元存款</t>
    </r>
    <r>
      <rPr>
        <sz val="10"/>
        <rFont val="Times New Roman"/>
        <family val="1"/>
      </rPr>
      <t>@</t>
    </r>
  </si>
  <si>
    <r>
      <t xml:space="preserve">    </t>
    </r>
    <r>
      <rPr>
        <sz val="10"/>
        <rFont val="細明體"/>
        <family val="3"/>
        <charset val="136"/>
      </rPr>
      <t>活期存款</t>
    </r>
  </si>
  <si>
    <r>
      <t xml:space="preserve">    </t>
    </r>
    <r>
      <rPr>
        <sz val="10"/>
        <rFont val="細明體"/>
        <family val="3"/>
        <charset val="136"/>
      </rPr>
      <t>儲蓄存款</t>
    </r>
  </si>
  <si>
    <r>
      <t xml:space="preserve">    </t>
    </r>
    <r>
      <rPr>
        <sz val="10"/>
        <rFont val="細明體"/>
        <family val="3"/>
        <charset val="136"/>
      </rPr>
      <t>定期存款</t>
    </r>
    <r>
      <rPr>
        <sz val="10"/>
        <rFont val="Times New Roman"/>
        <family val="1"/>
      </rPr>
      <t>@</t>
    </r>
  </si>
  <si>
    <r>
      <t>美元存款</t>
    </r>
    <r>
      <rPr>
        <sz val="10"/>
        <rFont val="Times New Roman"/>
        <family val="1"/>
      </rPr>
      <t>*</t>
    </r>
  </si>
  <si>
    <r>
      <t>其他外幣存款</t>
    </r>
    <r>
      <rPr>
        <sz val="10"/>
        <rFont val="Times New Roman"/>
        <family val="1"/>
      </rPr>
      <t>*</t>
    </r>
  </si>
  <si>
    <r>
      <t>外幣存款</t>
    </r>
    <r>
      <rPr>
        <sz val="10"/>
        <rFont val="Times New Roman"/>
        <family val="1"/>
      </rPr>
      <t>*</t>
    </r>
  </si>
  <si>
    <r>
      <t xml:space="preserve">    </t>
    </r>
    <r>
      <rPr>
        <sz val="10"/>
        <rFont val="細明體"/>
        <family val="3"/>
        <charset val="136"/>
      </rPr>
      <t>供香港有形貿易</t>
    </r>
  </si>
  <si>
    <r>
      <t xml:space="preserve">    </t>
    </r>
    <r>
      <rPr>
        <sz val="10"/>
        <rFont val="細明體"/>
        <family val="3"/>
        <charset val="136"/>
      </rPr>
      <t>香港境外商品貿易融資</t>
    </r>
  </si>
  <si>
    <r>
      <t xml:space="preserve">    </t>
    </r>
    <r>
      <rPr>
        <sz val="10"/>
        <rFont val="細明體"/>
        <family val="3"/>
        <charset val="136"/>
      </rPr>
      <t>在香港使用的其他貸款</t>
    </r>
  </si>
  <si>
    <r>
      <t xml:space="preserve">    </t>
    </r>
    <r>
      <rPr>
        <sz val="10"/>
        <rFont val="細明體"/>
        <family val="3"/>
        <charset val="136"/>
      </rPr>
      <t>在香港境外使用的其他貸款</t>
    </r>
  </si>
  <si>
    <r>
      <t xml:space="preserve">*  </t>
    </r>
    <r>
      <rPr>
        <sz val="10"/>
        <rFont val="細明體"/>
        <family val="3"/>
        <charset val="136"/>
      </rPr>
      <t>經調整以不包括外幣掉期存款。</t>
    </r>
  </si>
  <si>
    <r>
      <t xml:space="preserve">@  </t>
    </r>
    <r>
      <rPr>
        <sz val="10"/>
        <rFont val="細明體"/>
        <family val="3"/>
        <charset val="136"/>
      </rPr>
      <t>經調整以包括外幣掉期存款。</t>
    </r>
  </si>
  <si>
    <r>
      <t xml:space="preserve">#  </t>
    </r>
    <r>
      <rPr>
        <sz val="10"/>
        <rFont val="細明體"/>
        <family val="3"/>
        <charset val="136"/>
      </rPr>
      <t>包括其他使用地區不明確的貸款。</t>
    </r>
  </si>
  <si>
    <r>
      <t>註</t>
    </r>
    <r>
      <rPr>
        <sz val="10"/>
        <rFont val="Times New Roman"/>
        <family val="1"/>
      </rPr>
      <t xml:space="preserve">:  </t>
    </r>
    <r>
      <rPr>
        <sz val="10"/>
        <rFont val="細明體"/>
        <family val="3"/>
        <charset val="136"/>
      </rPr>
      <t>由於進位關係，項目相加數額未必等於總額。</t>
    </r>
  </si>
  <si>
    <t>其中:</t>
  </si>
  <si>
    <t>(以百萬元人民幣計)</t>
  </si>
  <si>
    <r>
      <t xml:space="preserve">      </t>
    </r>
    <r>
      <rPr>
        <sz val="10"/>
        <rFont val="細明體"/>
        <family val="3"/>
        <charset val="136"/>
      </rPr>
      <t>總計</t>
    </r>
  </si>
  <si>
    <t>人民幣存款總計</t>
  </si>
  <si>
    <t>活期存款</t>
    <phoneticPr fontId="22" type="noConversion"/>
  </si>
  <si>
    <t>流通紙幣及硬幣</t>
    <phoneticPr fontId="22" type="noConversion"/>
  </si>
  <si>
    <t>活期及儲蓄存款</t>
    <phoneticPr fontId="22" type="noConversion"/>
  </si>
  <si>
    <r>
      <t xml:space="preserve">    </t>
    </r>
    <r>
      <rPr>
        <sz val="10"/>
        <rFont val="細明體"/>
        <family val="3"/>
        <charset val="136"/>
      </rPr>
      <t>持牌銀行</t>
    </r>
    <phoneticPr fontId="22" type="noConversion"/>
  </si>
  <si>
    <t>附表1.2: 人民幣存款及跨境貿易結算統計數字</t>
    <phoneticPr fontId="22" type="noConversion"/>
  </si>
  <si>
    <t>與跨境貿易結算有關的人民幣匯款總額</t>
    <phoneticPr fontId="22" type="noConversion"/>
  </si>
  <si>
    <t>經營人民幣銀行業務的認可機構數目</t>
    <phoneticPr fontId="22" type="noConversion"/>
  </si>
  <si>
    <r>
      <t xml:space="preserve">    </t>
    </r>
    <r>
      <rPr>
        <sz val="10"/>
        <rFont val="細明體"/>
        <family val="3"/>
        <charset val="136"/>
      </rPr>
      <t>未能確定使用地方的其他貸款</t>
    </r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</si>
</sst>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.00_);_(* \(#,##0.00\);_(* &quot;-&quot;??_);_(@_)"/>
    <numFmt numFmtId="177" formatCode="0.0"/>
    <numFmt numFmtId="178" formatCode="#,##0.0"/>
    <numFmt numFmtId="179" formatCode="General_)"/>
    <numFmt numFmtId="180" formatCode="yyyy&quot;年&quot;m&quot;月&quot;"/>
    <numFmt numFmtId="181" formatCode="_(* #,##0_);_(* \(#,##0\);_(* &quot;-&quot;??_);_(@_)"/>
  </numFmts>
  <fonts count="25" x14ac:knownFonts="1">
    <font>
      <sz val="12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sz val="12"/>
      <name val="Times New Roman"/>
      <family val="1"/>
    </font>
    <font>
      <b/>
      <u/>
      <sz val="14"/>
      <name val="細明體"/>
      <family val="3"/>
      <charset val="136"/>
    </font>
    <font>
      <b/>
      <sz val="10"/>
      <name val="細明體"/>
      <family val="3"/>
      <charset val="136"/>
    </font>
    <font>
      <sz val="10"/>
      <name val="細明體"/>
      <family val="3"/>
      <charset val="136"/>
    </font>
    <font>
      <b/>
      <u/>
      <sz val="10"/>
      <name val="細明體"/>
      <family val="3"/>
      <charset val="136"/>
    </font>
    <font>
      <b/>
      <u/>
      <sz val="10"/>
      <color indexed="8"/>
      <name val="細明體"/>
      <family val="3"/>
      <charset val="136"/>
    </font>
    <font>
      <sz val="12"/>
      <name val="細明體"/>
      <family val="3"/>
      <charset val="136"/>
    </font>
    <font>
      <b/>
      <u/>
      <sz val="13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u/>
      <sz val="13"/>
      <name val="細明體"/>
      <family val="3"/>
      <charset val="136"/>
    </font>
    <font>
      <sz val="9"/>
      <name val="細明體"/>
      <family val="3"/>
      <charset val="136"/>
    </font>
    <font>
      <sz val="14"/>
      <name val="細明體"/>
      <family val="3"/>
      <charset val="136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1" fontId="3" fillId="0" borderId="0" xfId="0" quotePrefix="1" applyNumberFormat="1" applyFont="1" applyAlignment="1">
      <alignment horizontal="left"/>
    </xf>
    <xf numFmtId="1" fontId="3" fillId="0" borderId="0" xfId="0" applyNumberFormat="1" applyFont="1"/>
    <xf numFmtId="0" fontId="4" fillId="0" borderId="0" xfId="0" applyFont="1"/>
    <xf numFmtId="1" fontId="4" fillId="0" borderId="0" xfId="0" quotePrefix="1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177" fontId="4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0" fontId="3" fillId="0" borderId="0" xfId="0" quotePrefix="1" applyFont="1" applyAlignment="1">
      <alignment horizontal="left"/>
    </xf>
    <xf numFmtId="3" fontId="3" fillId="0" borderId="0" xfId="0" quotePrefix="1" applyNumberFormat="1" applyFont="1" applyAlignment="1">
      <alignment horizontal="right"/>
    </xf>
    <xf numFmtId="3" fontId="0" fillId="0" borderId="0" xfId="0" applyNumberFormat="1"/>
    <xf numFmtId="0" fontId="5" fillId="0" borderId="0" xfId="0" applyFont="1"/>
    <xf numFmtId="177" fontId="3" fillId="0" borderId="0" xfId="0" quotePrefix="1" applyNumberFormat="1" applyFont="1" applyAlignment="1">
      <alignment horizontal="left"/>
    </xf>
    <xf numFmtId="177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left"/>
    </xf>
    <xf numFmtId="1" fontId="3" fillId="0" borderId="0" xfId="0" applyNumberFormat="1" applyFont="1" applyAlignment="1">
      <alignment horizontal="left"/>
    </xf>
    <xf numFmtId="178" fontId="0" fillId="0" borderId="0" xfId="0" applyNumberForma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7" fontId="10" fillId="0" borderId="0" xfId="0" quotePrefix="1" applyNumberFormat="1" applyFont="1" applyAlignment="1">
      <alignment horizontal="left"/>
    </xf>
    <xf numFmtId="0" fontId="11" fillId="0" borderId="0" xfId="0" applyFont="1"/>
    <xf numFmtId="0" fontId="14" fillId="0" borderId="0" xfId="0" quotePrefix="1" applyFont="1" applyAlignment="1">
      <alignment horizontal="centerContinuous"/>
    </xf>
    <xf numFmtId="1" fontId="15" fillId="0" borderId="0" xfId="0" applyNumberFormat="1" applyFont="1"/>
    <xf numFmtId="1" fontId="14" fillId="0" borderId="0" xfId="0" applyNumberFormat="1" applyFont="1"/>
    <xf numFmtId="1" fontId="16" fillId="0" borderId="0" xfId="0" applyNumberFormat="1" applyFont="1"/>
    <xf numFmtId="1" fontId="15" fillId="0" borderId="0" xfId="0" quotePrefix="1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14" fillId="0" borderId="0" xfId="0" quotePrefix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179" fontId="19" fillId="0" borderId="0" xfId="0" applyNumberFormat="1" applyFont="1" applyAlignment="1" applyProtection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/>
    <xf numFmtId="0" fontId="2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/>
    <xf numFmtId="0" fontId="13" fillId="0" borderId="0" xfId="0" applyFont="1"/>
    <xf numFmtId="0" fontId="23" fillId="0" borderId="0" xfId="0" applyFont="1" applyAlignment="1">
      <alignment horizontal="left"/>
    </xf>
    <xf numFmtId="3" fontId="24" fillId="0" borderId="0" xfId="0" applyNumberFormat="1" applyFont="1" applyFill="1"/>
    <xf numFmtId="0" fontId="24" fillId="0" borderId="0" xfId="0" applyFont="1" applyFill="1"/>
    <xf numFmtId="0" fontId="20" fillId="0" borderId="0" xfId="0" applyFont="1" applyFill="1"/>
    <xf numFmtId="180" fontId="7" fillId="0" borderId="0" xfId="0" applyNumberFormat="1" applyFont="1" applyBorder="1"/>
    <xf numFmtId="1" fontId="12" fillId="0" borderId="0" xfId="0" applyNumberFormat="1" applyFont="1" applyAlignment="1">
      <alignment horizontal="centerContinuous"/>
    </xf>
    <xf numFmtId="180" fontId="15" fillId="0" borderId="0" xfId="0" applyNumberFormat="1" applyFont="1" applyFill="1" applyAlignment="1">
      <alignment horizontal="right"/>
    </xf>
    <xf numFmtId="3" fontId="20" fillId="0" borderId="0" xfId="0" applyNumberFormat="1" applyFont="1" applyFill="1"/>
    <xf numFmtId="1" fontId="3" fillId="0" borderId="0" xfId="0" quotePrefix="1" applyNumberFormat="1" applyFont="1" applyFill="1" applyAlignment="1">
      <alignment horizontal="left"/>
    </xf>
    <xf numFmtId="177" fontId="0" fillId="0" borderId="0" xfId="0" applyNumberFormat="1" applyFill="1" applyAlignment="1">
      <alignment horizontal="right"/>
    </xf>
    <xf numFmtId="0" fontId="0" fillId="0" borderId="0" xfId="0" applyFill="1"/>
    <xf numFmtId="181" fontId="20" fillId="0" borderId="0" xfId="1" applyNumberFormat="1" applyFont="1" applyFill="1" applyAlignment="1" applyProtection="1">
      <alignment horizontal="right"/>
    </xf>
    <xf numFmtId="3" fontId="0" fillId="0" borderId="0" xfId="0" applyNumberFormat="1" applyFill="1"/>
    <xf numFmtId="181" fontId="1" fillId="0" borderId="0" xfId="1" applyNumberFormat="1" applyFont="1" applyFill="1" applyAlignment="1" applyProtection="1">
      <alignment horizontal="right"/>
    </xf>
    <xf numFmtId="177" fontId="20" fillId="0" borderId="0" xfId="1" applyNumberFormat="1" applyFont="1" applyFill="1" applyAlignment="1" applyProtection="1">
      <alignment horizontal="right"/>
    </xf>
    <xf numFmtId="177" fontId="20" fillId="0" borderId="0" xfId="1" applyNumberFormat="1" applyFont="1" applyFill="1" applyProtection="1"/>
    <xf numFmtId="177" fontId="20" fillId="0" borderId="0" xfId="1" applyNumberFormat="1" applyFont="1" applyFill="1" applyAlignment="1" applyProtection="1">
      <alignment horizontal="left"/>
    </xf>
    <xf numFmtId="181" fontId="20" fillId="0" borderId="0" xfId="1" applyNumberFormat="1" applyFont="1" applyAlignment="1" applyProtection="1">
      <alignment horizontal="right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25"/>
  <sheetViews>
    <sheetView tabSelected="1" zoomScale="80" workbookViewId="0"/>
  </sheetViews>
  <sheetFormatPr defaultRowHeight="15.75" x14ac:dyDescent="0.25"/>
  <cols>
    <col min="1" max="1" width="5" customWidth="1"/>
    <col min="2" max="2" width="25.25" customWidth="1"/>
    <col min="3" max="4" width="13.625" customWidth="1"/>
    <col min="5" max="5" width="1.625" customWidth="1"/>
    <col min="6" max="6" width="6.5" customWidth="1"/>
    <col min="7" max="7" width="1.625" customWidth="1"/>
    <col min="8" max="8" width="13.625" customWidth="1"/>
    <col min="9" max="9" width="1.625" customWidth="1"/>
    <col min="10" max="10" width="6.75" customWidth="1"/>
    <col min="11" max="11" width="1.625" customWidth="1"/>
    <col min="12" max="12" width="13.625" customWidth="1"/>
    <col min="13" max="13" width="1.625" customWidth="1"/>
    <col min="14" max="14" width="6.25" customWidth="1"/>
    <col min="15" max="15" width="1.75" customWidth="1"/>
    <col min="17" max="17" width="11.875" bestFit="1" customWidth="1"/>
  </cols>
  <sheetData>
    <row r="1" spans="2:17" ht="24" customHeight="1" x14ac:dyDescent="0.3">
      <c r="B1" s="52" t="str">
        <f>"附表1.1："&amp;TEXT(C4,"yyyy年m月")&amp;"香港貨幣統計數字"</f>
        <v>附表1.1：2018年2月香港貨幣統計數字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7" ht="20.100000000000001" customHeight="1" x14ac:dyDescent="0.25">
      <c r="B2" s="28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7" x14ac:dyDescent="0.25">
      <c r="B3" s="4" t="s">
        <v>2</v>
      </c>
      <c r="C3" s="4"/>
      <c r="D3" s="31" t="s">
        <v>16</v>
      </c>
      <c r="E3" s="2"/>
      <c r="F3" s="3"/>
      <c r="G3" s="3"/>
      <c r="H3" s="3"/>
      <c r="I3" s="3"/>
      <c r="J3" s="3"/>
      <c r="K3" s="3"/>
      <c r="L3" s="3"/>
      <c r="M3" s="3"/>
      <c r="N3" s="3"/>
    </row>
    <row r="4" spans="2:17" x14ac:dyDescent="0.25">
      <c r="B4" s="7"/>
      <c r="C4" s="51">
        <v>43132</v>
      </c>
      <c r="D4" s="27" t="str">
        <f>"( 與"&amp;TEXT(C4,"yyyy年m月")&amp;"比較之變動百分率 )"</f>
        <v>( 與2018年2月比較之變動百分率 )</v>
      </c>
      <c r="E4" s="14"/>
      <c r="F4" s="15"/>
      <c r="G4" s="15"/>
      <c r="H4" s="14"/>
      <c r="I4" s="14"/>
      <c r="J4" s="15"/>
      <c r="K4" s="15"/>
      <c r="L4" s="14"/>
      <c r="M4" s="14"/>
      <c r="N4" s="16"/>
      <c r="Q4" s="51"/>
    </row>
    <row r="5" spans="2:17" x14ac:dyDescent="0.25">
      <c r="B5" s="32" t="s">
        <v>12</v>
      </c>
      <c r="C5" s="11"/>
      <c r="D5" s="51">
        <f>C4-25</f>
        <v>43107</v>
      </c>
      <c r="E5" s="8"/>
      <c r="F5" s="9"/>
      <c r="G5" s="9"/>
      <c r="H5" s="51">
        <f>C4-89</f>
        <v>43043</v>
      </c>
      <c r="I5" s="8"/>
      <c r="J5" s="21"/>
      <c r="K5" s="21"/>
      <c r="L5" s="51">
        <f>C4-365</f>
        <v>42767</v>
      </c>
      <c r="M5" s="8"/>
      <c r="N5" s="10"/>
    </row>
    <row r="6" spans="2:17" ht="12.95" customHeight="1" x14ac:dyDescent="0.25"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7" ht="12.95" customHeight="1" x14ac:dyDescent="0.25">
      <c r="B7" s="6" t="s">
        <v>17</v>
      </c>
      <c r="C7" s="19">
        <v>1652521.2050000001</v>
      </c>
      <c r="D7" s="19">
        <v>1677111.5830000001</v>
      </c>
      <c r="E7" s="23" t="s">
        <v>0</v>
      </c>
      <c r="F7" s="25">
        <f>(C7/D7-1)*100</f>
        <v>-1.4662338659669261</v>
      </c>
      <c r="G7" s="22" t="s">
        <v>1</v>
      </c>
      <c r="H7" s="19">
        <v>1616878.3030000001</v>
      </c>
      <c r="I7" s="19" t="s">
        <v>0</v>
      </c>
      <c r="J7" s="25">
        <f>($C7/H7-1)*100</f>
        <v>2.2044270081345685</v>
      </c>
      <c r="K7" s="22" t="s">
        <v>1</v>
      </c>
      <c r="L7" s="19">
        <v>1434580.719</v>
      </c>
      <c r="M7" s="19" t="s">
        <v>0</v>
      </c>
      <c r="N7" s="25">
        <f>($C7/L7-1)*100</f>
        <v>15.19192912002325</v>
      </c>
      <c r="O7" s="22" t="s">
        <v>1</v>
      </c>
    </row>
    <row r="8" spans="2:17" ht="12.95" customHeight="1" x14ac:dyDescent="0.25">
      <c r="B8" s="5" t="s">
        <v>18</v>
      </c>
      <c r="C8" s="19">
        <v>842338.99199999997</v>
      </c>
      <c r="D8" s="19">
        <v>881703.14599999995</v>
      </c>
      <c r="E8" s="19" t="s">
        <v>0</v>
      </c>
      <c r="F8" s="25">
        <f t="shared" ref="F8:F18" si="0">(C8/D8-1)*100</f>
        <v>-4.4645586418265992</v>
      </c>
      <c r="G8" s="22" t="s">
        <v>1</v>
      </c>
      <c r="H8" s="19">
        <v>841597.70900000003</v>
      </c>
      <c r="I8" s="19" t="s">
        <v>0</v>
      </c>
      <c r="J8" s="25">
        <f t="shared" ref="J8:J18" si="1">($C8/H8-1)*100</f>
        <v>8.8080444144833514E-2</v>
      </c>
      <c r="K8" s="22" t="s">
        <v>1</v>
      </c>
      <c r="L8" s="19">
        <v>788647.37100000004</v>
      </c>
      <c r="M8" s="19" t="s">
        <v>0</v>
      </c>
      <c r="N8" s="25">
        <f t="shared" ref="N8:N18" si="2">($C8/L8-1)*100</f>
        <v>6.8080644118447164</v>
      </c>
      <c r="O8" s="22" t="s">
        <v>1</v>
      </c>
    </row>
    <row r="9" spans="2:17" ht="12.95" customHeight="1" x14ac:dyDescent="0.25">
      <c r="B9" s="5" t="s">
        <v>19</v>
      </c>
      <c r="C9" s="19">
        <v>2494860.1970000002</v>
      </c>
      <c r="D9" s="19">
        <v>2558814.7289999998</v>
      </c>
      <c r="E9" s="19" t="s">
        <v>0</v>
      </c>
      <c r="F9" s="25">
        <f t="shared" si="0"/>
        <v>-2.4993811109174535</v>
      </c>
      <c r="G9" s="22" t="s">
        <v>1</v>
      </c>
      <c r="H9" s="19">
        <v>2458476.0120000001</v>
      </c>
      <c r="I9" s="19" t="s">
        <v>0</v>
      </c>
      <c r="J9" s="25">
        <f t="shared" si="1"/>
        <v>1.4799487496484076</v>
      </c>
      <c r="K9" s="22" t="s">
        <v>1</v>
      </c>
      <c r="L9" s="19">
        <v>2223228.09</v>
      </c>
      <c r="M9" s="19" t="s">
        <v>0</v>
      </c>
      <c r="N9" s="25">
        <f t="shared" si="2"/>
        <v>12.217914492075366</v>
      </c>
      <c r="O9" s="22" t="s">
        <v>1</v>
      </c>
    </row>
    <row r="10" spans="2:17" ht="12.95" customHeight="1" x14ac:dyDescent="0.25">
      <c r="B10" s="6" t="s">
        <v>20</v>
      </c>
      <c r="C10" s="19">
        <v>7266463.159</v>
      </c>
      <c r="D10" s="19">
        <v>7251294.7450000001</v>
      </c>
      <c r="E10" s="19" t="s">
        <v>0</v>
      </c>
      <c r="F10" s="25">
        <f t="shared" si="0"/>
        <v>0.2091821465464383</v>
      </c>
      <c r="G10" s="22" t="s">
        <v>1</v>
      </c>
      <c r="H10" s="19">
        <v>6996013.3470000001</v>
      </c>
      <c r="I10" s="19" t="s">
        <v>0</v>
      </c>
      <c r="J10" s="25">
        <f t="shared" si="1"/>
        <v>3.8657703835852875</v>
      </c>
      <c r="K10" s="22" t="s">
        <v>1</v>
      </c>
      <c r="L10" s="19">
        <v>6475586.1940000001</v>
      </c>
      <c r="M10" s="19" t="s">
        <v>0</v>
      </c>
      <c r="N10" s="25">
        <f t="shared" si="2"/>
        <v>12.213210376734573</v>
      </c>
      <c r="O10" s="22" t="s">
        <v>1</v>
      </c>
    </row>
    <row r="11" spans="2:17" ht="12.95" customHeight="1" x14ac:dyDescent="0.25">
      <c r="B11" s="5" t="s">
        <v>21</v>
      </c>
      <c r="C11" s="19">
        <v>6733711.375</v>
      </c>
      <c r="D11" s="19">
        <v>6849889.3380000005</v>
      </c>
      <c r="E11" s="19" t="s">
        <v>0</v>
      </c>
      <c r="F11" s="25">
        <f t="shared" si="0"/>
        <v>-1.6960560567818139</v>
      </c>
      <c r="G11" s="22" t="s">
        <v>1</v>
      </c>
      <c r="H11" s="19">
        <v>6671130.6710000001</v>
      </c>
      <c r="I11" s="19" t="s">
        <v>0</v>
      </c>
      <c r="J11" s="25">
        <f t="shared" si="1"/>
        <v>0.9380824194022086</v>
      </c>
      <c r="K11" s="22" t="s">
        <v>1</v>
      </c>
      <c r="L11" s="19">
        <v>6325342.9610000001</v>
      </c>
      <c r="M11" s="19" t="s">
        <v>0</v>
      </c>
      <c r="N11" s="25">
        <f t="shared" si="2"/>
        <v>6.4560675447618676</v>
      </c>
      <c r="O11" s="22" t="s">
        <v>1</v>
      </c>
    </row>
    <row r="12" spans="2:17" ht="12.95" customHeight="1" x14ac:dyDescent="0.25">
      <c r="B12" s="5" t="s">
        <v>19</v>
      </c>
      <c r="C12" s="19">
        <v>14000174.534</v>
      </c>
      <c r="D12" s="19">
        <v>14101184.083000001</v>
      </c>
      <c r="E12" s="19" t="s">
        <v>0</v>
      </c>
      <c r="F12" s="25">
        <f t="shared" si="0"/>
        <v>-0.71631962539780991</v>
      </c>
      <c r="G12" s="22" t="s">
        <v>1</v>
      </c>
      <c r="H12" s="19">
        <v>13667144.017999999</v>
      </c>
      <c r="I12" s="19" t="s">
        <v>0</v>
      </c>
      <c r="J12" s="25">
        <f t="shared" si="1"/>
        <v>2.4367235434220147</v>
      </c>
      <c r="K12" s="22" t="s">
        <v>1</v>
      </c>
      <c r="L12" s="19">
        <v>12800929.154999999</v>
      </c>
      <c r="M12" s="19" t="s">
        <v>0</v>
      </c>
      <c r="N12" s="25">
        <f t="shared" si="2"/>
        <v>9.3684244673096995</v>
      </c>
      <c r="O12" s="22" t="s">
        <v>1</v>
      </c>
    </row>
    <row r="13" spans="2:17" ht="12.95" customHeight="1" x14ac:dyDescent="0.25">
      <c r="B13" s="6" t="s">
        <v>22</v>
      </c>
      <c r="C13" s="19">
        <v>7281992.3930000002</v>
      </c>
      <c r="D13" s="19">
        <v>7266207.9380000001</v>
      </c>
      <c r="E13" s="19" t="s">
        <v>0</v>
      </c>
      <c r="F13" s="25">
        <f t="shared" si="0"/>
        <v>0.21723098395591833</v>
      </c>
      <c r="G13" s="22" t="s">
        <v>1</v>
      </c>
      <c r="H13" s="19">
        <v>7010586.8710000003</v>
      </c>
      <c r="I13" s="19" t="s">
        <v>0</v>
      </c>
      <c r="J13" s="25">
        <f t="shared" si="1"/>
        <v>3.8713666486709819</v>
      </c>
      <c r="K13" s="22" t="s">
        <v>1</v>
      </c>
      <c r="L13" s="19">
        <v>6487929.8530000001</v>
      </c>
      <c r="M13" s="19" t="s">
        <v>0</v>
      </c>
      <c r="N13" s="25">
        <f t="shared" si="2"/>
        <v>12.239074065093792</v>
      </c>
      <c r="O13" s="22" t="s">
        <v>1</v>
      </c>
    </row>
    <row r="14" spans="2:17" ht="12.95" customHeight="1" x14ac:dyDescent="0.25">
      <c r="B14" s="5" t="s">
        <v>21</v>
      </c>
      <c r="C14" s="19">
        <v>6766729.9050000003</v>
      </c>
      <c r="D14" s="19">
        <v>6881824.4639999997</v>
      </c>
      <c r="E14" s="19" t="s">
        <v>0</v>
      </c>
      <c r="F14" s="25">
        <f t="shared" si="0"/>
        <v>-1.6724425274442623</v>
      </c>
      <c r="G14" s="22" t="s">
        <v>1</v>
      </c>
      <c r="H14" s="19">
        <v>6710382.4210000001</v>
      </c>
      <c r="I14" s="19" t="s">
        <v>0</v>
      </c>
      <c r="J14" s="25">
        <f t="shared" si="1"/>
        <v>0.83970600280041108</v>
      </c>
      <c r="K14" s="22" t="s">
        <v>1</v>
      </c>
      <c r="L14" s="19">
        <v>6359914.5429999996</v>
      </c>
      <c r="M14" s="19" t="s">
        <v>0</v>
      </c>
      <c r="N14" s="25">
        <f t="shared" si="2"/>
        <v>6.3965539041363373</v>
      </c>
      <c r="O14" s="22" t="s">
        <v>1</v>
      </c>
    </row>
    <row r="15" spans="2:17" ht="12.95" customHeight="1" x14ac:dyDescent="0.25">
      <c r="B15" s="5" t="s">
        <v>47</v>
      </c>
      <c r="C15" s="19">
        <v>14048722.298</v>
      </c>
      <c r="D15" s="19">
        <v>14148032.402000001</v>
      </c>
      <c r="E15" s="19" t="s">
        <v>0</v>
      </c>
      <c r="F15" s="25">
        <f t="shared" si="0"/>
        <v>-0.70193579699436848</v>
      </c>
      <c r="G15" s="22" t="s">
        <v>1</v>
      </c>
      <c r="H15" s="19">
        <v>13720969.291999999</v>
      </c>
      <c r="I15" s="19" t="s">
        <v>0</v>
      </c>
      <c r="J15" s="25">
        <f t="shared" si="1"/>
        <v>2.3887015488847307</v>
      </c>
      <c r="K15" s="22" t="s">
        <v>1</v>
      </c>
      <c r="L15" s="19">
        <v>12847844.396</v>
      </c>
      <c r="M15" s="19" t="s">
        <v>0</v>
      </c>
      <c r="N15" s="25">
        <f t="shared" si="2"/>
        <v>9.3469212810039828</v>
      </c>
      <c r="O15" s="22" t="s">
        <v>1</v>
      </c>
    </row>
    <row r="16" spans="2:17" ht="12.95" customHeight="1" x14ac:dyDescent="0.25">
      <c r="B16" s="6"/>
      <c r="C16" s="19"/>
      <c r="D16" s="19"/>
      <c r="E16" s="19"/>
      <c r="F16" s="25"/>
      <c r="G16" s="22"/>
      <c r="H16" s="19"/>
      <c r="I16" s="19"/>
      <c r="J16" s="25"/>
      <c r="K16" s="22"/>
      <c r="L16" s="19"/>
      <c r="M16" s="19"/>
      <c r="N16" s="25"/>
      <c r="O16" s="22"/>
    </row>
    <row r="17" spans="2:16" ht="12.95" customHeight="1" x14ac:dyDescent="0.25">
      <c r="B17" s="33" t="s">
        <v>50</v>
      </c>
      <c r="C17" s="19">
        <v>488716</v>
      </c>
      <c r="D17" s="19">
        <v>472506</v>
      </c>
      <c r="E17" s="19" t="s">
        <v>0</v>
      </c>
      <c r="F17" s="25">
        <f t="shared" si="0"/>
        <v>3.4306442669510995</v>
      </c>
      <c r="G17" s="22" t="s">
        <v>1</v>
      </c>
      <c r="H17" s="19">
        <v>450219</v>
      </c>
      <c r="I17" s="19" t="s">
        <v>0</v>
      </c>
      <c r="J17" s="25">
        <f t="shared" si="1"/>
        <v>8.5507275348219345</v>
      </c>
      <c r="K17" s="22" t="s">
        <v>1</v>
      </c>
      <c r="L17" s="19">
        <v>426098</v>
      </c>
      <c r="M17" s="19" t="s">
        <v>0</v>
      </c>
      <c r="N17" s="25">
        <f t="shared" si="2"/>
        <v>14.695680336448413</v>
      </c>
      <c r="O17" s="22" t="s">
        <v>1</v>
      </c>
    </row>
    <row r="18" spans="2:16" ht="12.95" customHeight="1" x14ac:dyDescent="0.25">
      <c r="B18" s="6" t="s">
        <v>23</v>
      </c>
      <c r="C18" s="19">
        <v>464699.005</v>
      </c>
      <c r="D18" s="19">
        <v>444413.85600000003</v>
      </c>
      <c r="E18" s="19" t="s">
        <v>0</v>
      </c>
      <c r="F18" s="25">
        <f t="shared" si="0"/>
        <v>4.5644726702670502</v>
      </c>
      <c r="G18" s="22" t="s">
        <v>1</v>
      </c>
      <c r="H18" s="19">
        <v>430380.07799999998</v>
      </c>
      <c r="I18" s="19" t="s">
        <v>0</v>
      </c>
      <c r="J18" s="25">
        <f t="shared" si="1"/>
        <v>7.9740974906371109</v>
      </c>
      <c r="K18" s="22" t="s">
        <v>1</v>
      </c>
      <c r="L18" s="19">
        <v>405846.826</v>
      </c>
      <c r="M18" s="19" t="s">
        <v>0</v>
      </c>
      <c r="N18" s="25">
        <f t="shared" si="2"/>
        <v>14.501081499156543</v>
      </c>
      <c r="O18" s="22" t="s">
        <v>1</v>
      </c>
    </row>
    <row r="19" spans="2:16" ht="12.95" customHeight="1" x14ac:dyDescent="0.25">
      <c r="B19" s="6"/>
      <c r="C19" s="19"/>
      <c r="D19" s="19"/>
      <c r="E19" s="19"/>
      <c r="F19" s="25"/>
      <c r="G19" s="22"/>
      <c r="H19" s="19"/>
      <c r="I19" s="19"/>
      <c r="J19" s="25"/>
      <c r="K19" s="22"/>
      <c r="L19" s="19"/>
      <c r="M19" s="19"/>
      <c r="N19" s="25"/>
      <c r="O19" s="22"/>
    </row>
    <row r="20" spans="2:16" ht="12.95" customHeight="1" x14ac:dyDescent="0.25">
      <c r="B20" s="34" t="s">
        <v>24</v>
      </c>
      <c r="C20" s="19"/>
      <c r="D20" s="19"/>
      <c r="E20" s="19"/>
      <c r="F20" s="29"/>
      <c r="G20" s="22"/>
      <c r="H20" s="19"/>
      <c r="I20" s="19"/>
      <c r="J20" s="25"/>
      <c r="K20" s="22"/>
      <c r="L20" s="19"/>
      <c r="M20" s="19"/>
      <c r="N20" s="25"/>
      <c r="O20" s="22"/>
    </row>
    <row r="21" spans="2:16" ht="12.95" customHeight="1" x14ac:dyDescent="0.25">
      <c r="B21" s="33" t="s">
        <v>25</v>
      </c>
      <c r="C21" s="64">
        <v>1685614.8149999999</v>
      </c>
      <c r="D21" s="58">
        <v>1688856.96</v>
      </c>
      <c r="E21" s="61" t="s">
        <v>0</v>
      </c>
      <c r="F21" s="62">
        <f>C21/D21*100-100</f>
        <v>-0.19197274113729179</v>
      </c>
      <c r="G21" s="63" t="s">
        <v>1</v>
      </c>
      <c r="H21" s="64">
        <v>1607048.7760000001</v>
      </c>
      <c r="I21" s="61" t="s">
        <v>0</v>
      </c>
      <c r="J21" s="62">
        <f>C21/H21*100-100</f>
        <v>4.8888397274134689</v>
      </c>
      <c r="K21" s="63" t="s">
        <v>1</v>
      </c>
      <c r="L21" s="58">
        <v>1461182.7239999999</v>
      </c>
      <c r="M21" s="61" t="s">
        <v>0</v>
      </c>
      <c r="N21" s="62">
        <f>C21/L21*100-100</f>
        <v>15.359618431951844</v>
      </c>
      <c r="O21" s="63" t="s">
        <v>1</v>
      </c>
      <c r="P21" s="30"/>
    </row>
    <row r="22" spans="2:16" ht="12.95" customHeight="1" x14ac:dyDescent="0.25">
      <c r="B22" s="6" t="s">
        <v>23</v>
      </c>
      <c r="C22" s="64">
        <v>452758.31300000002</v>
      </c>
      <c r="D22" s="58">
        <v>430296.17</v>
      </c>
      <c r="E22" s="61" t="s">
        <v>0</v>
      </c>
      <c r="F22" s="62">
        <f>C22/D22*100-100</f>
        <v>5.2201587106852685</v>
      </c>
      <c r="G22" s="63" t="s">
        <v>1</v>
      </c>
      <c r="H22" s="64">
        <v>437723.96399999998</v>
      </c>
      <c r="I22" s="61" t="s">
        <v>0</v>
      </c>
      <c r="J22" s="62">
        <f>C22/H22*100-100</f>
        <v>3.4346643630413638</v>
      </c>
      <c r="K22" s="63" t="s">
        <v>1</v>
      </c>
      <c r="L22" s="58">
        <v>395267.03399999999</v>
      </c>
      <c r="M22" s="61" t="s">
        <v>0</v>
      </c>
      <c r="N22" s="62">
        <f>C22/L22*100-100</f>
        <v>14.544921294903659</v>
      </c>
      <c r="O22" s="63" t="s">
        <v>1</v>
      </c>
      <c r="P22" s="30"/>
    </row>
    <row r="23" spans="2:16" ht="12.95" customHeight="1" x14ac:dyDescent="0.25">
      <c r="B23" s="6" t="s">
        <v>26</v>
      </c>
      <c r="C23" s="64">
        <v>1232856.5020000001</v>
      </c>
      <c r="D23" s="58">
        <v>1258560.79</v>
      </c>
      <c r="E23" s="61" t="s">
        <v>0</v>
      </c>
      <c r="F23" s="62">
        <f>C23/D23*100-100</f>
        <v>-2.042355697415303</v>
      </c>
      <c r="G23" s="63" t="s">
        <v>1</v>
      </c>
      <c r="H23" s="64">
        <v>1169324.811</v>
      </c>
      <c r="I23" s="61" t="s">
        <v>0</v>
      </c>
      <c r="J23" s="62">
        <f>C23/H23*100-100</f>
        <v>5.433194472771703</v>
      </c>
      <c r="K23" s="63" t="s">
        <v>1</v>
      </c>
      <c r="L23" s="58">
        <v>1065915.69</v>
      </c>
      <c r="M23" s="61" t="s">
        <v>0</v>
      </c>
      <c r="N23" s="62">
        <f>C23/L23*100-100</f>
        <v>15.661727617500418</v>
      </c>
      <c r="O23" s="63" t="s">
        <v>1</v>
      </c>
      <c r="P23" s="30"/>
    </row>
    <row r="24" spans="2:16" ht="12.95" customHeight="1" x14ac:dyDescent="0.25">
      <c r="B24" s="6"/>
      <c r="C24" s="19"/>
      <c r="D24" s="19"/>
      <c r="E24" s="19"/>
      <c r="F24" s="25"/>
      <c r="G24" s="22"/>
      <c r="H24" s="19"/>
      <c r="I24" s="19"/>
      <c r="J24" s="25"/>
      <c r="K24" s="22"/>
      <c r="L24" s="19"/>
      <c r="M24" s="19"/>
      <c r="N24" s="25"/>
      <c r="O24" s="22"/>
    </row>
    <row r="25" spans="2:16" ht="12.95" customHeight="1" x14ac:dyDescent="0.25">
      <c r="B25" s="32" t="s">
        <v>27</v>
      </c>
      <c r="C25" s="19"/>
      <c r="D25" s="19"/>
      <c r="E25" s="19"/>
      <c r="F25" s="25"/>
      <c r="G25" s="22"/>
      <c r="H25" s="19"/>
      <c r="I25" s="19"/>
      <c r="J25" s="25"/>
      <c r="K25" s="22"/>
      <c r="L25" s="19"/>
      <c r="M25" s="19"/>
      <c r="N25" s="25"/>
      <c r="O25" s="22"/>
    </row>
    <row r="26" spans="2:16" ht="12.95" customHeight="1" x14ac:dyDescent="0.25">
      <c r="B26" s="6"/>
      <c r="C26" s="19"/>
      <c r="D26" s="19"/>
      <c r="E26" s="19"/>
      <c r="F26" s="25"/>
      <c r="G26" s="22"/>
      <c r="H26" s="19"/>
      <c r="I26" s="19"/>
      <c r="J26" s="25"/>
      <c r="K26" s="22"/>
      <c r="L26" s="19"/>
      <c r="M26" s="19"/>
      <c r="N26" s="25"/>
      <c r="O26" s="22"/>
    </row>
    <row r="27" spans="2:16" ht="12.95" customHeight="1" x14ac:dyDescent="0.25">
      <c r="B27" s="33" t="s">
        <v>49</v>
      </c>
      <c r="C27" s="19">
        <v>2030161.192</v>
      </c>
      <c r="D27" s="19">
        <v>2114400.8730000001</v>
      </c>
      <c r="E27" s="19" t="s">
        <v>0</v>
      </c>
      <c r="F27" s="25">
        <f t="shared" ref="F27:F40" si="3">(C27/D27-1)*100</f>
        <v>-3.9840922350962371</v>
      </c>
      <c r="G27" s="22" t="s">
        <v>1</v>
      </c>
      <c r="H27" s="19">
        <v>2028095.9339999999</v>
      </c>
      <c r="I27" s="19" t="s">
        <v>0</v>
      </c>
      <c r="J27" s="25">
        <f t="shared" ref="J27:J40" si="4">($C27/H27-1)*100</f>
        <v>0.10183236233440862</v>
      </c>
      <c r="K27" s="22" t="s">
        <v>1</v>
      </c>
      <c r="L27" s="19">
        <v>1817381.264</v>
      </c>
      <c r="M27" s="19" t="s">
        <v>0</v>
      </c>
      <c r="N27" s="25">
        <f t="shared" ref="N27:N40" si="5">($C27/L27-1)*100</f>
        <v>11.708051151120479</v>
      </c>
      <c r="O27" s="22" t="s">
        <v>1</v>
      </c>
    </row>
    <row r="28" spans="2:16" ht="12.95" customHeight="1" x14ac:dyDescent="0.25">
      <c r="B28" s="33" t="s">
        <v>4</v>
      </c>
      <c r="C28" s="19">
        <v>5479706.7850000001</v>
      </c>
      <c r="D28" s="19">
        <v>5454463.2489999998</v>
      </c>
      <c r="E28" s="19" t="s">
        <v>0</v>
      </c>
      <c r="F28" s="25">
        <f t="shared" si="3"/>
        <v>0.46280513494389997</v>
      </c>
      <c r="G28" s="22" t="s">
        <v>1</v>
      </c>
      <c r="H28" s="19">
        <v>5366079.6050000004</v>
      </c>
      <c r="I28" s="19" t="s">
        <v>0</v>
      </c>
      <c r="J28" s="25">
        <f t="shared" si="4"/>
        <v>2.1175082809827162</v>
      </c>
      <c r="K28" s="22" t="s">
        <v>1</v>
      </c>
      <c r="L28" s="19">
        <v>5054090.9869999997</v>
      </c>
      <c r="M28" s="19" t="s">
        <v>0</v>
      </c>
      <c r="N28" s="25">
        <f t="shared" si="5"/>
        <v>8.421213608832101</v>
      </c>
      <c r="O28" s="22" t="s">
        <v>1</v>
      </c>
    </row>
    <row r="29" spans="2:16" ht="12.95" customHeight="1" x14ac:dyDescent="0.25">
      <c r="B29" s="33" t="s">
        <v>5</v>
      </c>
      <c r="C29" s="19">
        <v>5457295.7779999999</v>
      </c>
      <c r="D29" s="19">
        <v>5505838.2280000001</v>
      </c>
      <c r="E29" s="19" t="s">
        <v>0</v>
      </c>
      <c r="F29" s="25">
        <f t="shared" si="3"/>
        <v>-0.8816541276700951</v>
      </c>
      <c r="G29" s="22" t="s">
        <v>1</v>
      </c>
      <c r="H29" s="19">
        <v>5290141.9460000005</v>
      </c>
      <c r="I29" s="19" t="s">
        <v>0</v>
      </c>
      <c r="J29" s="25">
        <f t="shared" si="4"/>
        <v>3.1597230037728741</v>
      </c>
      <c r="K29" s="22" t="s">
        <v>1</v>
      </c>
      <c r="L29" s="19">
        <v>5100378.9079999998</v>
      </c>
      <c r="M29" s="19" t="s">
        <v>0</v>
      </c>
      <c r="N29" s="25">
        <f t="shared" si="5"/>
        <v>6.9978500899251284</v>
      </c>
      <c r="O29" s="22" t="s">
        <v>1</v>
      </c>
    </row>
    <row r="30" spans="2:16" ht="12.95" customHeight="1" x14ac:dyDescent="0.25">
      <c r="B30" s="24" t="s">
        <v>52</v>
      </c>
      <c r="C30" s="19">
        <v>5417525.432</v>
      </c>
      <c r="D30" s="19">
        <v>5465532.2999999998</v>
      </c>
      <c r="E30" s="19" t="s">
        <v>0</v>
      </c>
      <c r="F30" s="25">
        <f t="shared" si="3"/>
        <v>-0.878356679000869</v>
      </c>
      <c r="G30" s="22" t="s">
        <v>1</v>
      </c>
      <c r="H30" s="19">
        <v>5242386.6129999999</v>
      </c>
      <c r="I30" s="19" t="s">
        <v>0</v>
      </c>
      <c r="J30" s="25">
        <f t="shared" si="4"/>
        <v>3.3408222614809358</v>
      </c>
      <c r="K30" s="22" t="s">
        <v>1</v>
      </c>
      <c r="L30" s="19">
        <v>5059168.1619999995</v>
      </c>
      <c r="M30" s="19" t="s">
        <v>0</v>
      </c>
      <c r="N30" s="25">
        <f t="shared" si="5"/>
        <v>7.083323948226572</v>
      </c>
      <c r="O30" s="22" t="s">
        <v>1</v>
      </c>
    </row>
    <row r="31" spans="2:16" ht="12.95" customHeight="1" x14ac:dyDescent="0.25">
      <c r="B31" s="6" t="s">
        <v>28</v>
      </c>
      <c r="C31" s="19">
        <v>33909.517999999996</v>
      </c>
      <c r="D31" s="19">
        <v>34573.279999999999</v>
      </c>
      <c r="E31" s="19" t="s">
        <v>0</v>
      </c>
      <c r="F31" s="25">
        <f t="shared" si="3"/>
        <v>-1.9198699110989814</v>
      </c>
      <c r="G31" s="22" t="s">
        <v>1</v>
      </c>
      <c r="H31" s="19">
        <v>42004.428</v>
      </c>
      <c r="I31" s="19" t="s">
        <v>0</v>
      </c>
      <c r="J31" s="25">
        <f t="shared" si="4"/>
        <v>-19.271563464689969</v>
      </c>
      <c r="K31" s="22" t="s">
        <v>1</v>
      </c>
      <c r="L31" s="19">
        <v>35481.694000000003</v>
      </c>
      <c r="M31" s="19" t="s">
        <v>0</v>
      </c>
      <c r="N31" s="25">
        <f t="shared" si="5"/>
        <v>-4.4309496609716721</v>
      </c>
      <c r="O31" s="22" t="s">
        <v>1</v>
      </c>
    </row>
    <row r="32" spans="2:16" ht="12.95" customHeight="1" x14ac:dyDescent="0.25">
      <c r="B32" s="6" t="s">
        <v>29</v>
      </c>
      <c r="C32" s="19">
        <v>5860.8280000000004</v>
      </c>
      <c r="D32" s="19">
        <v>5732.6480000000001</v>
      </c>
      <c r="E32" s="19" t="s">
        <v>0</v>
      </c>
      <c r="F32" s="25">
        <f t="shared" si="3"/>
        <v>2.2359649502289303</v>
      </c>
      <c r="G32" s="22" t="s">
        <v>1</v>
      </c>
      <c r="H32" s="19">
        <v>5750.9049999999997</v>
      </c>
      <c r="I32" s="19" t="s">
        <v>0</v>
      </c>
      <c r="J32" s="25">
        <f t="shared" si="4"/>
        <v>1.9114035095346038</v>
      </c>
      <c r="K32" s="22" t="s">
        <v>1</v>
      </c>
      <c r="L32" s="19">
        <v>5729.0519999999997</v>
      </c>
      <c r="M32" s="19" t="s">
        <v>0</v>
      </c>
      <c r="N32" s="25">
        <f t="shared" si="5"/>
        <v>2.3001362179990714</v>
      </c>
      <c r="O32" s="22" t="s">
        <v>1</v>
      </c>
    </row>
    <row r="33" spans="2:15" ht="12.95" customHeight="1" x14ac:dyDescent="0.25">
      <c r="B33" s="33" t="s">
        <v>30</v>
      </c>
      <c r="C33" s="19">
        <v>6716955.807</v>
      </c>
      <c r="D33" s="19">
        <v>6715034.7709999997</v>
      </c>
      <c r="E33" s="19" t="s">
        <v>0</v>
      </c>
      <c r="F33" s="25">
        <f t="shared" si="3"/>
        <v>2.8607982914641283E-2</v>
      </c>
      <c r="G33" s="22" t="s">
        <v>1</v>
      </c>
      <c r="H33" s="19">
        <v>6484864.1440000003</v>
      </c>
      <c r="I33" s="19" t="s">
        <v>0</v>
      </c>
      <c r="J33" s="25">
        <f t="shared" si="4"/>
        <v>3.5789749460632514</v>
      </c>
      <c r="K33" s="22" t="s">
        <v>1</v>
      </c>
      <c r="L33" s="19">
        <v>5982794.7410000004</v>
      </c>
      <c r="M33" s="19" t="s">
        <v>0</v>
      </c>
      <c r="N33" s="25">
        <f t="shared" si="5"/>
        <v>12.271205979519983</v>
      </c>
      <c r="O33" s="22" t="s">
        <v>1</v>
      </c>
    </row>
    <row r="34" spans="2:15" ht="12.95" customHeight="1" x14ac:dyDescent="0.25">
      <c r="B34" s="5" t="s">
        <v>31</v>
      </c>
      <c r="C34" s="19">
        <v>1187822.2</v>
      </c>
      <c r="D34" s="19">
        <v>1232697.727</v>
      </c>
      <c r="E34" s="19" t="s">
        <v>0</v>
      </c>
      <c r="F34" s="25">
        <f t="shared" si="3"/>
        <v>-3.6404323636754832</v>
      </c>
      <c r="G34" s="22" t="s">
        <v>1</v>
      </c>
      <c r="H34" s="19">
        <v>1186498.2250000001</v>
      </c>
      <c r="I34" s="19" t="s">
        <v>0</v>
      </c>
      <c r="J34" s="25">
        <f t="shared" si="4"/>
        <v>0.11158676617488705</v>
      </c>
      <c r="K34" s="22" t="s">
        <v>1</v>
      </c>
      <c r="L34" s="19">
        <v>1028733.893</v>
      </c>
      <c r="M34" s="19" t="s">
        <v>0</v>
      </c>
      <c r="N34" s="25">
        <f t="shared" si="5"/>
        <v>15.464476098485068</v>
      </c>
      <c r="O34" s="22" t="s">
        <v>1</v>
      </c>
    </row>
    <row r="35" spans="2:15" ht="12.95" customHeight="1" x14ac:dyDescent="0.25">
      <c r="B35" s="5" t="s">
        <v>32</v>
      </c>
      <c r="C35" s="19">
        <v>3220004.8829999999</v>
      </c>
      <c r="D35" s="19">
        <v>3208193.0359999998</v>
      </c>
      <c r="E35" s="19" t="s">
        <v>0</v>
      </c>
      <c r="F35" s="25">
        <f t="shared" si="3"/>
        <v>0.36817756498614962</v>
      </c>
      <c r="G35" s="22" t="s">
        <v>1</v>
      </c>
      <c r="H35" s="19">
        <v>3089183.6370000001</v>
      </c>
      <c r="I35" s="19" t="s">
        <v>0</v>
      </c>
      <c r="J35" s="25">
        <f t="shared" si="4"/>
        <v>4.2348160994094997</v>
      </c>
      <c r="K35" s="22" t="s">
        <v>1</v>
      </c>
      <c r="L35" s="19">
        <v>2825116.9950000001</v>
      </c>
      <c r="M35" s="19" t="s">
        <v>0</v>
      </c>
      <c r="N35" s="25">
        <f t="shared" si="5"/>
        <v>13.977753441676487</v>
      </c>
      <c r="O35" s="22" t="s">
        <v>1</v>
      </c>
    </row>
    <row r="36" spans="2:15" ht="12.95" customHeight="1" x14ac:dyDescent="0.25">
      <c r="B36" s="5" t="s">
        <v>33</v>
      </c>
      <c r="C36" s="19">
        <v>2309128.7239999999</v>
      </c>
      <c r="D36" s="19">
        <v>2274144.0079999999</v>
      </c>
      <c r="E36" s="19" t="s">
        <v>0</v>
      </c>
      <c r="F36" s="25">
        <f t="shared" si="3"/>
        <v>1.538368541171109</v>
      </c>
      <c r="G36" s="22" t="s">
        <v>1</v>
      </c>
      <c r="H36" s="19">
        <v>2209182.2820000001</v>
      </c>
      <c r="I36" s="19" t="s">
        <v>0</v>
      </c>
      <c r="J36" s="25">
        <f t="shared" si="4"/>
        <v>4.5241374066026463</v>
      </c>
      <c r="K36" s="22" t="s">
        <v>1</v>
      </c>
      <c r="L36" s="19">
        <v>2128943.8530000001</v>
      </c>
      <c r="M36" s="19" t="s">
        <v>0</v>
      </c>
      <c r="N36" s="25">
        <f t="shared" si="5"/>
        <v>8.4635802276369354</v>
      </c>
      <c r="O36" s="22" t="s">
        <v>1</v>
      </c>
    </row>
    <row r="37" spans="2:15" ht="12.95" customHeight="1" x14ac:dyDescent="0.25">
      <c r="B37" s="33" t="s">
        <v>34</v>
      </c>
      <c r="C37" s="19">
        <v>4651800.7850000001</v>
      </c>
      <c r="D37" s="19">
        <v>4740869.0880000005</v>
      </c>
      <c r="E37" s="19" t="s">
        <v>0</v>
      </c>
      <c r="F37" s="25">
        <f t="shared" si="3"/>
        <v>-1.8787336529803911</v>
      </c>
      <c r="G37" s="22" t="s">
        <v>1</v>
      </c>
      <c r="H37" s="19">
        <v>4616735.9950000001</v>
      </c>
      <c r="I37" s="19" t="s">
        <v>0</v>
      </c>
      <c r="J37" s="25">
        <f t="shared" si="4"/>
        <v>0.75951473157607197</v>
      </c>
      <c r="K37" s="22" t="s">
        <v>1</v>
      </c>
      <c r="L37" s="19">
        <v>4517246.6960000005</v>
      </c>
      <c r="M37" s="19" t="s">
        <v>0</v>
      </c>
      <c r="N37" s="25">
        <f t="shared" si="5"/>
        <v>2.9786748002748276</v>
      </c>
      <c r="O37" s="22" t="s">
        <v>1</v>
      </c>
    </row>
    <row r="38" spans="2:15" ht="12.95" customHeight="1" x14ac:dyDescent="0.25">
      <c r="B38" s="33" t="s">
        <v>35</v>
      </c>
      <c r="C38" s="19">
        <v>1598407.1629999999</v>
      </c>
      <c r="D38" s="19">
        <v>1618798.4909999999</v>
      </c>
      <c r="E38" s="19" t="s">
        <v>0</v>
      </c>
      <c r="F38" s="25">
        <f t="shared" si="3"/>
        <v>-1.2596582041167759</v>
      </c>
      <c r="G38" s="22" t="s">
        <v>1</v>
      </c>
      <c r="H38" s="19">
        <v>1582717.3459999999</v>
      </c>
      <c r="I38" s="19" t="s">
        <v>0</v>
      </c>
      <c r="J38" s="25">
        <f t="shared" si="4"/>
        <v>0.9913214788258351</v>
      </c>
      <c r="K38" s="22" t="s">
        <v>1</v>
      </c>
      <c r="L38" s="19">
        <v>1471809.7220000001</v>
      </c>
      <c r="M38" s="19" t="s">
        <v>0</v>
      </c>
      <c r="N38" s="25">
        <f t="shared" si="5"/>
        <v>8.6014815031911986</v>
      </c>
      <c r="O38" s="22" t="s">
        <v>1</v>
      </c>
    </row>
    <row r="39" spans="2:15" ht="12.95" customHeight="1" x14ac:dyDescent="0.25">
      <c r="B39" s="33" t="s">
        <v>36</v>
      </c>
      <c r="C39" s="19">
        <v>6250207.9479999999</v>
      </c>
      <c r="D39" s="19">
        <v>6359667.5789999999</v>
      </c>
      <c r="E39" s="19" t="s">
        <v>0</v>
      </c>
      <c r="F39" s="25">
        <f t="shared" si="3"/>
        <v>-1.7211533408042046</v>
      </c>
      <c r="G39" s="22" t="s">
        <v>1</v>
      </c>
      <c r="H39" s="19">
        <v>6199453.341</v>
      </c>
      <c r="I39" s="19" t="s">
        <v>0</v>
      </c>
      <c r="J39" s="25">
        <f t="shared" si="4"/>
        <v>0.81869487853605261</v>
      </c>
      <c r="K39" s="22" t="s">
        <v>1</v>
      </c>
      <c r="L39" s="19">
        <v>5989056.4179999996</v>
      </c>
      <c r="M39" s="19" t="s">
        <v>0</v>
      </c>
      <c r="N39" s="25">
        <f t="shared" si="5"/>
        <v>4.3604787093859176</v>
      </c>
      <c r="O39" s="22" t="s">
        <v>1</v>
      </c>
    </row>
    <row r="40" spans="2:15" ht="12.95" customHeight="1" x14ac:dyDescent="0.25">
      <c r="B40" s="33" t="s">
        <v>6</v>
      </c>
      <c r="C40" s="19">
        <v>12967163.755000001</v>
      </c>
      <c r="D40" s="19">
        <v>13074702.35</v>
      </c>
      <c r="E40" s="19" t="s">
        <v>0</v>
      </c>
      <c r="F40" s="25">
        <f t="shared" si="3"/>
        <v>-0.82249363787618712</v>
      </c>
      <c r="G40" s="22" t="s">
        <v>1</v>
      </c>
      <c r="H40" s="19">
        <v>12684317.484999999</v>
      </c>
      <c r="I40" s="19" t="s">
        <v>0</v>
      </c>
      <c r="J40" s="25">
        <f t="shared" si="4"/>
        <v>2.2298895493154003</v>
      </c>
      <c r="K40" s="22" t="s">
        <v>1</v>
      </c>
      <c r="L40" s="19">
        <v>11971851.159</v>
      </c>
      <c r="M40" s="19" t="s">
        <v>0</v>
      </c>
      <c r="N40" s="25">
        <f t="shared" si="5"/>
        <v>8.3137735574983385</v>
      </c>
      <c r="O40" s="22" t="s">
        <v>1</v>
      </c>
    </row>
    <row r="41" spans="2:15" ht="12.95" customHeight="1" x14ac:dyDescent="0.25">
      <c r="B41" s="6"/>
      <c r="C41" s="19"/>
      <c r="D41" s="19"/>
      <c r="E41" s="19"/>
      <c r="F41" s="25"/>
      <c r="G41" s="22"/>
      <c r="H41" s="19"/>
      <c r="I41" s="19"/>
      <c r="J41" s="25"/>
      <c r="K41" s="22"/>
      <c r="L41" s="19"/>
      <c r="M41" s="19"/>
      <c r="N41" s="25"/>
      <c r="O41" s="22"/>
    </row>
    <row r="42" spans="2:15" ht="12.95" customHeight="1" x14ac:dyDescent="0.25">
      <c r="B42" s="33" t="s">
        <v>7</v>
      </c>
      <c r="C42" s="19">
        <v>26.184999999999999</v>
      </c>
      <c r="D42" s="19">
        <v>27.742999999999999</v>
      </c>
      <c r="E42" s="19" t="s">
        <v>0</v>
      </c>
      <c r="F42" s="25">
        <v>-5.6158299999999999</v>
      </c>
      <c r="G42" s="22" t="s">
        <v>1</v>
      </c>
      <c r="H42" s="19">
        <v>69.009</v>
      </c>
      <c r="I42" s="19" t="s">
        <v>0</v>
      </c>
      <c r="J42" s="25">
        <v>-62.055669999999999</v>
      </c>
      <c r="K42" s="22" t="s">
        <v>1</v>
      </c>
      <c r="L42" s="19">
        <v>105.20699999999999</v>
      </c>
      <c r="M42" s="19" t="s">
        <v>0</v>
      </c>
      <c r="N42" s="25">
        <v>-75.110969999999995</v>
      </c>
      <c r="O42" s="22" t="s">
        <v>1</v>
      </c>
    </row>
    <row r="43" spans="2:15" ht="12.95" customHeight="1" x14ac:dyDescent="0.25">
      <c r="B43" s="6"/>
      <c r="C43" s="19"/>
      <c r="D43" s="19"/>
      <c r="E43" s="19"/>
      <c r="F43" s="25"/>
      <c r="G43" s="22"/>
      <c r="H43" s="19"/>
      <c r="I43" s="19"/>
      <c r="J43" s="25"/>
      <c r="K43" s="22"/>
      <c r="L43" s="19"/>
      <c r="M43" s="19"/>
      <c r="N43" s="25"/>
      <c r="O43" s="22"/>
    </row>
    <row r="44" spans="2:15" ht="15" customHeight="1" x14ac:dyDescent="0.25">
      <c r="B44" s="35" t="s">
        <v>8</v>
      </c>
      <c r="F44" s="25"/>
      <c r="H44" s="19"/>
      <c r="J44" s="25"/>
      <c r="L44" s="19"/>
      <c r="N44" s="25"/>
    </row>
    <row r="45" spans="2:15" ht="12.95" customHeight="1" x14ac:dyDescent="0.25">
      <c r="B45" s="6"/>
      <c r="F45" s="25"/>
      <c r="H45" s="19"/>
      <c r="J45" s="25"/>
      <c r="L45" s="19"/>
      <c r="N45" s="25"/>
    </row>
    <row r="46" spans="2:15" ht="12.95" customHeight="1" x14ac:dyDescent="0.25">
      <c r="B46" s="33" t="s">
        <v>13</v>
      </c>
      <c r="C46" s="19">
        <v>6665063.3300000001</v>
      </c>
      <c r="D46" s="19">
        <v>6648142.818</v>
      </c>
      <c r="E46" s="19" t="s">
        <v>0</v>
      </c>
      <c r="F46" s="25">
        <v>0.25451000000000001</v>
      </c>
      <c r="G46" s="22" t="s">
        <v>1</v>
      </c>
      <c r="H46" s="19">
        <v>6448117.284</v>
      </c>
      <c r="I46" t="s">
        <v>0</v>
      </c>
      <c r="J46" s="25">
        <v>3.3644799999999999</v>
      </c>
      <c r="K46" t="s">
        <v>1</v>
      </c>
      <c r="L46" s="19">
        <v>5755470.3629999999</v>
      </c>
      <c r="M46" t="s">
        <v>0</v>
      </c>
      <c r="N46" s="25">
        <v>15.80397</v>
      </c>
      <c r="O46" t="s">
        <v>1</v>
      </c>
    </row>
    <row r="47" spans="2:15" ht="12.95" customHeight="1" x14ac:dyDescent="0.25">
      <c r="B47" s="6" t="s">
        <v>37</v>
      </c>
      <c r="C47" s="19">
        <v>300359.24800000002</v>
      </c>
      <c r="D47" s="19">
        <v>299663.43800000002</v>
      </c>
      <c r="E47" s="19" t="s">
        <v>0</v>
      </c>
      <c r="F47" s="25">
        <v>0.23219000000000001</v>
      </c>
      <c r="G47" s="22" t="s">
        <v>1</v>
      </c>
      <c r="H47" s="19">
        <v>299771.75900000002</v>
      </c>
      <c r="I47" s="19" t="s">
        <v>0</v>
      </c>
      <c r="J47" s="25">
        <v>0.19597000000000001</v>
      </c>
      <c r="K47" s="22" t="s">
        <v>1</v>
      </c>
      <c r="L47" s="19">
        <v>274482.10499999998</v>
      </c>
      <c r="M47" s="19" t="s">
        <v>0</v>
      </c>
      <c r="N47" s="25">
        <v>9.4276199999999992</v>
      </c>
      <c r="O47" s="22" t="s">
        <v>1</v>
      </c>
    </row>
    <row r="48" spans="2:15" ht="12.95" customHeight="1" x14ac:dyDescent="0.25">
      <c r="B48" s="6" t="s">
        <v>38</v>
      </c>
      <c r="C48" s="19">
        <v>215231.568</v>
      </c>
      <c r="D48" s="19">
        <v>204016.217</v>
      </c>
      <c r="E48" s="19" t="s">
        <v>0</v>
      </c>
      <c r="F48" s="25">
        <v>5.4972799999999999</v>
      </c>
      <c r="G48" s="22" t="s">
        <v>1</v>
      </c>
      <c r="H48" s="19">
        <v>206246.97700000001</v>
      </c>
      <c r="I48" s="19" t="s">
        <v>0</v>
      </c>
      <c r="J48" s="25">
        <v>4.3562200000000004</v>
      </c>
      <c r="K48" s="22" t="s">
        <v>1</v>
      </c>
      <c r="L48" s="19">
        <v>178322.33300000001</v>
      </c>
      <c r="M48" s="19" t="s">
        <v>0</v>
      </c>
      <c r="N48" s="25">
        <v>20.698039999999999</v>
      </c>
      <c r="O48" s="22" t="s">
        <v>1</v>
      </c>
    </row>
    <row r="49" spans="2:16" ht="12.95" customHeight="1" x14ac:dyDescent="0.25">
      <c r="B49" s="6" t="s">
        <v>39</v>
      </c>
      <c r="C49" s="19">
        <v>6149472.5140000004</v>
      </c>
      <c r="D49" s="19">
        <v>6144463.1629999997</v>
      </c>
      <c r="E49" s="19" t="s">
        <v>0</v>
      </c>
      <c r="F49" s="25">
        <v>8.1519999999999995E-2</v>
      </c>
      <c r="G49" s="22" t="s">
        <v>1</v>
      </c>
      <c r="H49" s="19">
        <v>5942098.5480000004</v>
      </c>
      <c r="I49" s="19" t="s">
        <v>0</v>
      </c>
      <c r="J49" s="25">
        <v>3.4899100000000001</v>
      </c>
      <c r="K49" s="22" t="s">
        <v>1</v>
      </c>
      <c r="L49" s="19">
        <v>5302665.9249999998</v>
      </c>
      <c r="M49" s="19" t="s">
        <v>0</v>
      </c>
      <c r="N49" s="25">
        <v>15.96945</v>
      </c>
      <c r="O49" s="22" t="s">
        <v>1</v>
      </c>
    </row>
    <row r="50" spans="2:16" ht="14.25" customHeight="1" x14ac:dyDescent="0.25">
      <c r="B50" s="36" t="s">
        <v>14</v>
      </c>
      <c r="C50" s="19">
        <v>2882962.443</v>
      </c>
      <c r="D50" s="19">
        <v>2870949.3309999998</v>
      </c>
      <c r="E50" s="19" t="s">
        <v>0</v>
      </c>
      <c r="F50" s="25">
        <v>0.41843000000000002</v>
      </c>
      <c r="G50" s="22" t="s">
        <v>1</v>
      </c>
      <c r="H50" s="19">
        <v>2756543.0440000002</v>
      </c>
      <c r="I50" s="19" t="s">
        <v>0</v>
      </c>
      <c r="J50" s="25">
        <v>4.5861499999999999</v>
      </c>
      <c r="K50" s="22" t="s">
        <v>1</v>
      </c>
      <c r="L50" s="19">
        <v>2496987.1889999998</v>
      </c>
      <c r="M50" s="19" t="s">
        <v>0</v>
      </c>
      <c r="N50" s="25">
        <v>15.45763</v>
      </c>
      <c r="O50" s="22" t="s">
        <v>1</v>
      </c>
    </row>
    <row r="51" spans="2:16" ht="12.95" customHeight="1" x14ac:dyDescent="0.25">
      <c r="B51" s="5" t="s">
        <v>40</v>
      </c>
      <c r="C51" s="19">
        <v>2881569.3139999998</v>
      </c>
      <c r="D51" s="19">
        <v>2869591.463</v>
      </c>
      <c r="E51" s="19" t="s">
        <v>0</v>
      </c>
      <c r="F51" s="25">
        <v>0.41739999999999999</v>
      </c>
      <c r="G51" s="22" t="s">
        <v>1</v>
      </c>
      <c r="H51" s="19">
        <v>2755153.9309999999</v>
      </c>
      <c r="I51" s="19" t="s">
        <v>0</v>
      </c>
      <c r="J51" s="25">
        <v>4.5883200000000004</v>
      </c>
      <c r="K51" s="22" t="s">
        <v>1</v>
      </c>
      <c r="L51" s="19">
        <v>2496831.9649999999</v>
      </c>
      <c r="M51" s="19" t="s">
        <v>0</v>
      </c>
      <c r="N51" s="25">
        <v>15.40902</v>
      </c>
      <c r="O51" s="22" t="s">
        <v>1</v>
      </c>
    </row>
    <row r="52" spans="2:16" s="57" customFormat="1" ht="12.95" customHeight="1" x14ac:dyDescent="0.25">
      <c r="B52" s="55" t="s">
        <v>56</v>
      </c>
      <c r="C52" s="58">
        <v>1393.1289999999999</v>
      </c>
      <c r="D52" s="58">
        <v>1357.8679999999999</v>
      </c>
      <c r="E52" s="59" t="s">
        <v>0</v>
      </c>
      <c r="F52" s="25">
        <v>2.5967899999999999</v>
      </c>
      <c r="G52" s="56" t="s">
        <v>1</v>
      </c>
      <c r="H52" s="58">
        <v>1389.1130000000001</v>
      </c>
      <c r="I52" s="59" t="s">
        <v>0</v>
      </c>
      <c r="J52" s="25">
        <v>0.28910000000000002</v>
      </c>
      <c r="K52" s="56" t="s">
        <v>1</v>
      </c>
      <c r="L52" s="60">
        <v>155.22399999999999</v>
      </c>
      <c r="M52" s="59" t="s">
        <v>0</v>
      </c>
      <c r="N52" s="25">
        <v>797.49586999999997</v>
      </c>
      <c r="O52" s="56" t="s">
        <v>1</v>
      </c>
    </row>
    <row r="53" spans="2:16" ht="12.95" customHeight="1" x14ac:dyDescent="0.25">
      <c r="B53" s="33" t="s">
        <v>9</v>
      </c>
      <c r="C53" s="19">
        <v>5466790.9749999996</v>
      </c>
      <c r="D53" s="19">
        <v>5445777.2240000004</v>
      </c>
      <c r="E53" s="19" t="s">
        <v>0</v>
      </c>
      <c r="F53" s="25">
        <v>0.38586999999999999</v>
      </c>
      <c r="G53" s="22" t="s">
        <v>1</v>
      </c>
      <c r="H53" s="19">
        <v>5254805.3909999998</v>
      </c>
      <c r="I53" s="19" t="s">
        <v>0</v>
      </c>
      <c r="J53" s="25">
        <v>4.0341199999999997</v>
      </c>
      <c r="K53" s="22" t="s">
        <v>1</v>
      </c>
      <c r="L53" s="19">
        <v>4541794.1059999997</v>
      </c>
      <c r="M53" s="19" t="s">
        <v>0</v>
      </c>
      <c r="N53" s="25">
        <v>20.366330000000001</v>
      </c>
      <c r="O53" s="22" t="s">
        <v>1</v>
      </c>
    </row>
    <row r="54" spans="2:16" ht="12.95" customHeight="1" x14ac:dyDescent="0.25">
      <c r="B54" s="33" t="s">
        <v>10</v>
      </c>
      <c r="C54" s="19">
        <v>4081234.798</v>
      </c>
      <c r="D54" s="19">
        <v>4073314.9249999998</v>
      </c>
      <c r="E54" s="19" t="s">
        <v>0</v>
      </c>
      <c r="F54" s="25">
        <v>0.19442999999999999</v>
      </c>
      <c r="G54" s="22" t="s">
        <v>1</v>
      </c>
      <c r="H54" s="19">
        <v>3949854.9369999999</v>
      </c>
      <c r="I54" s="19" t="s">
        <v>0</v>
      </c>
      <c r="J54" s="25">
        <v>3.32619</v>
      </c>
      <c r="K54" s="22" t="s">
        <v>1</v>
      </c>
      <c r="L54" s="19">
        <v>3710663.446</v>
      </c>
      <c r="M54" s="19" t="s">
        <v>0</v>
      </c>
      <c r="N54" s="25">
        <v>9.9866600000000005</v>
      </c>
      <c r="O54" s="22" t="s">
        <v>1</v>
      </c>
    </row>
    <row r="55" spans="2:16" ht="12.95" customHeight="1" x14ac:dyDescent="0.25">
      <c r="B55" s="33" t="s">
        <v>11</v>
      </c>
      <c r="C55" s="19">
        <v>9548025.773</v>
      </c>
      <c r="D55" s="19">
        <v>9519092.1490000002</v>
      </c>
      <c r="E55" s="19" t="s">
        <v>0</v>
      </c>
      <c r="F55" s="25">
        <v>0.30395</v>
      </c>
      <c r="G55" s="22" t="s">
        <v>1</v>
      </c>
      <c r="H55" s="19">
        <v>9204660.3279999997</v>
      </c>
      <c r="I55" s="19" t="s">
        <v>0</v>
      </c>
      <c r="J55" s="25">
        <v>3.73034</v>
      </c>
      <c r="K55" s="22" t="s">
        <v>1</v>
      </c>
      <c r="L55" s="19">
        <v>8252457.5520000001</v>
      </c>
      <c r="M55" s="19" t="s">
        <v>0</v>
      </c>
      <c r="N55" s="25">
        <v>15.69918</v>
      </c>
      <c r="O55" s="22" t="s">
        <v>1</v>
      </c>
    </row>
    <row r="56" spans="2:16" ht="12.95" customHeight="1" x14ac:dyDescent="0.25">
      <c r="B56" s="5" t="s">
        <v>3</v>
      </c>
      <c r="C56" s="19"/>
      <c r="D56" s="19"/>
      <c r="E56" s="19"/>
      <c r="F56" s="19"/>
      <c r="G56" s="22"/>
      <c r="H56" s="19"/>
      <c r="I56" s="19"/>
      <c r="J56" s="19"/>
      <c r="K56" s="22"/>
      <c r="L56" s="19"/>
      <c r="M56" s="19"/>
      <c r="N56" s="19"/>
      <c r="O56" s="22"/>
    </row>
    <row r="57" spans="2:16" ht="12.95" customHeight="1" x14ac:dyDescent="0.25"/>
    <row r="58" spans="2:16" ht="12.95" customHeight="1" x14ac:dyDescent="0.25"/>
    <row r="59" spans="2:16" ht="12.95" customHeight="1" x14ac:dyDescent="0.25">
      <c r="B59" s="4" t="s">
        <v>41</v>
      </c>
      <c r="P59" s="20"/>
    </row>
    <row r="60" spans="2:16" ht="12.95" customHeight="1" x14ac:dyDescent="0.25">
      <c r="B60" s="17" t="s">
        <v>42</v>
      </c>
      <c r="C60" s="13"/>
      <c r="D60" s="13"/>
      <c r="E60" s="13"/>
      <c r="F60" s="18"/>
      <c r="G60" s="18"/>
      <c r="H60" s="13"/>
      <c r="I60" s="13"/>
      <c r="J60" s="18"/>
      <c r="K60" s="18"/>
      <c r="L60" s="13"/>
      <c r="M60" s="13"/>
      <c r="N60" s="13"/>
    </row>
    <row r="61" spans="2:16" ht="12.95" customHeight="1" x14ac:dyDescent="0.25">
      <c r="B61" s="26" t="s">
        <v>43</v>
      </c>
      <c r="C61" s="13"/>
      <c r="D61" s="13"/>
      <c r="E61" s="13"/>
      <c r="F61" s="18"/>
      <c r="G61" s="18"/>
      <c r="H61" s="13"/>
      <c r="I61" s="13"/>
      <c r="J61" s="18"/>
      <c r="K61" s="18"/>
      <c r="L61" s="13"/>
      <c r="M61" s="13"/>
      <c r="N61" s="13"/>
    </row>
    <row r="62" spans="2:16" ht="12.95" customHeight="1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6" ht="12.95" customHeight="1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6" ht="12.95" customHeight="1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x14ac:dyDescent="0.25">
      <c r="B65" s="37" t="s">
        <v>44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2:14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2:14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2:14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</sheetData>
  <phoneticPr fontId="22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C1" workbookViewId="0">
      <selection activeCell="G15" sqref="G15"/>
    </sheetView>
  </sheetViews>
  <sheetFormatPr defaultRowHeight="15.75" x14ac:dyDescent="0.25"/>
  <cols>
    <col min="1" max="1" width="4" customWidth="1"/>
    <col min="2" max="2" width="9.375" customWidth="1"/>
    <col min="3" max="3" width="20.75" customWidth="1"/>
    <col min="4" max="4" width="11.25" bestFit="1" customWidth="1"/>
    <col min="5" max="5" width="10.75" customWidth="1"/>
    <col min="6" max="6" width="11.25" bestFit="1" customWidth="1"/>
    <col min="7" max="7" width="11.25" customWidth="1"/>
  </cols>
  <sheetData>
    <row r="1" spans="1:9" x14ac:dyDescent="0.25">
      <c r="A1" s="4"/>
      <c r="B1" s="4"/>
      <c r="C1" s="4"/>
      <c r="D1" s="4"/>
      <c r="E1" s="4"/>
      <c r="F1" s="4"/>
      <c r="G1" s="4"/>
    </row>
    <row r="2" spans="1:9" ht="17.25" x14ac:dyDescent="0.25">
      <c r="A2" s="65" t="s">
        <v>53</v>
      </c>
      <c r="B2" s="66"/>
      <c r="C2" s="66"/>
      <c r="D2" s="66"/>
      <c r="E2" s="66"/>
      <c r="F2" s="66"/>
      <c r="G2" s="66"/>
    </row>
    <row r="3" spans="1:9" x14ac:dyDescent="0.25">
      <c r="A3" s="40"/>
      <c r="B3" s="41"/>
      <c r="C3" s="41"/>
      <c r="D3" s="41"/>
      <c r="E3" s="41"/>
      <c r="F3" s="41"/>
      <c r="G3" s="41"/>
    </row>
    <row r="4" spans="1:9" x14ac:dyDescent="0.25">
      <c r="A4" s="42"/>
      <c r="B4" s="42"/>
      <c r="C4" s="42"/>
      <c r="D4" s="42"/>
      <c r="E4" s="42"/>
      <c r="F4" s="42"/>
      <c r="G4" s="44" t="s">
        <v>46</v>
      </c>
    </row>
    <row r="5" spans="1:9" x14ac:dyDescent="0.25">
      <c r="A5" s="42"/>
      <c r="B5" s="42"/>
      <c r="C5" s="42"/>
      <c r="D5" s="42"/>
      <c r="E5" s="42"/>
      <c r="F5" s="42"/>
      <c r="G5" s="43"/>
    </row>
    <row r="6" spans="1:9" s="46" customFormat="1" ht="14.25" x14ac:dyDescent="0.25">
      <c r="D6" s="53">
        <f>G6-89</f>
        <v>43043</v>
      </c>
      <c r="E6" s="53">
        <f>G6-59</f>
        <v>43073</v>
      </c>
      <c r="F6" s="53">
        <f>G6-27</f>
        <v>43105</v>
      </c>
      <c r="G6" s="53">
        <f>'Table 1A'!C4</f>
        <v>43132</v>
      </c>
    </row>
    <row r="7" spans="1:9" x14ac:dyDescent="0.25">
      <c r="A7" s="42"/>
      <c r="B7" s="42"/>
      <c r="C7" s="42"/>
      <c r="D7" s="50"/>
      <c r="E7" s="50"/>
      <c r="F7" s="50"/>
      <c r="G7" s="50"/>
    </row>
    <row r="8" spans="1:9" x14ac:dyDescent="0.25">
      <c r="A8" s="33" t="s">
        <v>48</v>
      </c>
      <c r="B8" s="38"/>
      <c r="C8" s="38"/>
      <c r="D8" s="54">
        <v>559210.24100000004</v>
      </c>
      <c r="E8" s="54">
        <v>559136.84700000007</v>
      </c>
      <c r="F8" s="54">
        <v>546417.39999999991</v>
      </c>
      <c r="G8" s="54">
        <v>550416.06200000003</v>
      </c>
    </row>
    <row r="9" spans="1:9" x14ac:dyDescent="0.25">
      <c r="A9" s="38" t="s">
        <v>45</v>
      </c>
      <c r="B9" s="38"/>
      <c r="C9" s="38"/>
      <c r="D9" s="54"/>
      <c r="E9" s="54"/>
      <c r="F9" s="54"/>
      <c r="G9" s="54"/>
      <c r="H9" s="48"/>
    </row>
    <row r="10" spans="1:9" x14ac:dyDescent="0.25">
      <c r="A10" s="38"/>
      <c r="B10" s="33" t="s">
        <v>51</v>
      </c>
      <c r="C10" s="38"/>
      <c r="D10" s="54">
        <v>164033.96</v>
      </c>
      <c r="E10" s="54">
        <v>159698.28399999999</v>
      </c>
      <c r="F10" s="54">
        <v>158107.70199999999</v>
      </c>
      <c r="G10" s="54">
        <v>170924.02100000001</v>
      </c>
      <c r="H10" s="48"/>
      <c r="I10" s="48"/>
    </row>
    <row r="11" spans="1:9" x14ac:dyDescent="0.25">
      <c r="A11" s="38"/>
      <c r="B11" s="33" t="s">
        <v>5</v>
      </c>
      <c r="C11" s="38"/>
      <c r="D11" s="54">
        <v>395176.28100000002</v>
      </c>
      <c r="E11" s="54">
        <v>399438.56300000002</v>
      </c>
      <c r="F11" s="54">
        <v>388309.69799999997</v>
      </c>
      <c r="G11" s="54">
        <v>379492.04100000003</v>
      </c>
      <c r="H11" s="48"/>
    </row>
    <row r="12" spans="1:9" x14ac:dyDescent="0.25">
      <c r="A12" s="38"/>
      <c r="B12" s="38"/>
      <c r="C12" s="38"/>
      <c r="D12" s="50"/>
      <c r="E12" s="50"/>
      <c r="F12" s="50"/>
      <c r="G12" s="50"/>
      <c r="H12" s="49"/>
    </row>
    <row r="13" spans="1:9" x14ac:dyDescent="0.25">
      <c r="A13" s="39" t="s">
        <v>55</v>
      </c>
      <c r="B13" s="38"/>
      <c r="C13" s="38"/>
      <c r="D13" s="54">
        <v>137</v>
      </c>
      <c r="E13" s="54">
        <v>137</v>
      </c>
      <c r="F13" s="54">
        <v>138</v>
      </c>
      <c r="G13" s="54">
        <v>138</v>
      </c>
      <c r="H13" s="48"/>
    </row>
    <row r="14" spans="1:9" x14ac:dyDescent="0.25">
      <c r="A14" s="39"/>
      <c r="B14" s="38"/>
      <c r="C14" s="38"/>
      <c r="D14" s="54"/>
      <c r="E14" s="54"/>
      <c r="F14" s="54"/>
      <c r="G14" s="54"/>
      <c r="H14" s="48"/>
    </row>
    <row r="15" spans="1:9" x14ac:dyDescent="0.25">
      <c r="A15" s="39" t="s">
        <v>54</v>
      </c>
      <c r="B15" s="33"/>
      <c r="C15" s="38"/>
      <c r="D15" s="54">
        <v>440478.15407791996</v>
      </c>
      <c r="E15" s="54">
        <v>428713.09449017001</v>
      </c>
      <c r="F15" s="54">
        <v>373412.22664326994</v>
      </c>
      <c r="G15" s="54">
        <v>301570.47854278999</v>
      </c>
      <c r="H15" s="48"/>
    </row>
    <row r="16" spans="1:9" x14ac:dyDescent="0.25">
      <c r="A16" s="38"/>
      <c r="B16" s="38"/>
      <c r="C16" s="38"/>
    </row>
    <row r="17" spans="1:7" x14ac:dyDescent="0.25">
      <c r="A17" s="44"/>
      <c r="B17" s="38"/>
      <c r="C17" s="38"/>
      <c r="D17" s="4"/>
      <c r="E17" s="4"/>
      <c r="F17" s="4"/>
      <c r="G17" s="4"/>
    </row>
    <row r="18" spans="1:7" x14ac:dyDescent="0.25">
      <c r="A18" s="37" t="s">
        <v>44</v>
      </c>
    </row>
    <row r="19" spans="1:7" ht="16.5" x14ac:dyDescent="0.25">
      <c r="A19" s="38"/>
      <c r="B19" s="45"/>
      <c r="C19" s="45"/>
    </row>
    <row r="24" spans="1:7" ht="19.5" x14ac:dyDescent="0.3">
      <c r="A24" s="47"/>
    </row>
  </sheetData>
  <mergeCells count="1">
    <mergeCell ref="A2:G2"/>
  </mergeCells>
  <phoneticPr fontId="2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1A</vt:lpstr>
      <vt:lpstr>Table1B</vt:lpstr>
      <vt:lpstr>'Table 1A'!Print_Area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Division</dc:creator>
  <cp:lastModifiedBy>FU Tsip-kong, Aleox</cp:lastModifiedBy>
  <cp:lastPrinted>2018-03-27T10:39:11Z</cp:lastPrinted>
  <dcterms:created xsi:type="dcterms:W3CDTF">1998-05-23T02:17:03Z</dcterms:created>
  <dcterms:modified xsi:type="dcterms:W3CDTF">2018-03-27T10:39:13Z</dcterms:modified>
</cp:coreProperties>
</file>